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金抜設計集約フォルダ\20200826\"/>
    </mc:Choice>
  </mc:AlternateContent>
  <bookViews>
    <workbookView xWindow="0" yWindow="0" windowWidth="15345" windowHeight="5310" tabRatio="679"/>
  </bookViews>
  <sheets>
    <sheet name="設計書" sheetId="2" r:id="rId1"/>
    <sheet name="内訳明細" sheetId="3" r:id="rId2"/>
  </sheets>
  <definedNames>
    <definedName name="_xlnm.Print_Area" localSheetId="0">設計書!$B$2:$R$26</definedName>
    <definedName name="_xlnm.Print_Area" localSheetId="1">内訳明細!$B$2:$L$258</definedName>
    <definedName name="_xlnm.Print_Titles" localSheetId="1">内訳明細!$2:$3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" i="3" l="1"/>
  <c r="E91" i="3"/>
  <c r="F59" i="3"/>
  <c r="H53" i="3"/>
  <c r="H55" i="3"/>
  <c r="H57" i="3"/>
  <c r="H59" i="3"/>
  <c r="H61" i="3"/>
  <c r="H62" i="3"/>
  <c r="H63" i="3"/>
  <c r="H64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7" i="3"/>
  <c r="H88" i="3"/>
  <c r="H89" i="3"/>
  <c r="H90" i="3"/>
  <c r="H91" i="3"/>
  <c r="H92" i="3"/>
  <c r="H96" i="3"/>
  <c r="H97" i="3"/>
  <c r="H98" i="3"/>
  <c r="H100" i="3"/>
  <c r="H101" i="3"/>
  <c r="H102" i="3"/>
  <c r="H103" i="3"/>
  <c r="H104" i="3"/>
  <c r="H105" i="3"/>
  <c r="H106" i="3"/>
  <c r="H107" i="3"/>
  <c r="H108" i="3"/>
  <c r="H109" i="3"/>
  <c r="H110" i="3"/>
  <c r="H114" i="3"/>
  <c r="H115" i="3"/>
  <c r="H116" i="3"/>
  <c r="H117" i="3"/>
  <c r="H121" i="3"/>
  <c r="H122" i="3"/>
  <c r="H123" i="3"/>
  <c r="H127" i="3"/>
  <c r="H128" i="3"/>
  <c r="H129" i="3"/>
  <c r="H132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9" i="3"/>
  <c r="H160" i="3"/>
  <c r="H161" i="3"/>
  <c r="H162" i="3"/>
  <c r="H163" i="3"/>
  <c r="H164" i="3"/>
  <c r="H165" i="3"/>
  <c r="H166" i="3"/>
  <c r="H167" i="3"/>
  <c r="H169" i="3"/>
  <c r="H176" i="3"/>
  <c r="H177" i="3"/>
  <c r="H178" i="3"/>
  <c r="H179" i="3"/>
  <c r="H180" i="3"/>
  <c r="H181" i="3"/>
  <c r="H182" i="3"/>
  <c r="H183" i="3"/>
  <c r="H184" i="3"/>
  <c r="H185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20" i="3"/>
  <c r="H221" i="3"/>
  <c r="H222" i="3"/>
  <c r="H223" i="3"/>
  <c r="H224" i="3"/>
  <c r="H225" i="3"/>
  <c r="H226" i="3"/>
  <c r="H227" i="3"/>
  <c r="H228" i="3"/>
  <c r="H229" i="3"/>
  <c r="H230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51" i="3"/>
  <c r="G35" i="3"/>
  <c r="F51" i="3"/>
  <c r="G51" i="3"/>
  <c r="B4" i="3" l="1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2" i="3"/>
  <c r="H52" i="3" s="1"/>
  <c r="G52" i="3"/>
  <c r="F53" i="3"/>
  <c r="G53" i="3"/>
  <c r="F54" i="3"/>
  <c r="H54" i="3" s="1"/>
  <c r="G54" i="3"/>
  <c r="F55" i="3"/>
  <c r="G55" i="3"/>
  <c r="F56" i="3"/>
  <c r="H56" i="3" s="1"/>
  <c r="G56" i="3"/>
  <c r="F57" i="3"/>
  <c r="G57" i="3"/>
  <c r="F58" i="3"/>
  <c r="H58" i="3" s="1"/>
  <c r="G58" i="3"/>
  <c r="G59" i="3"/>
  <c r="F60" i="3"/>
  <c r="H60" i="3" s="1"/>
  <c r="G60" i="3"/>
  <c r="F61" i="3"/>
  <c r="G61" i="3"/>
  <c r="F62" i="3"/>
  <c r="G62" i="3"/>
  <c r="F63" i="3"/>
  <c r="G63" i="3"/>
  <c r="F64" i="3"/>
  <c r="G64" i="3"/>
  <c r="F65" i="3"/>
  <c r="H65" i="3" s="1"/>
  <c r="G65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H84" i="3" s="1"/>
  <c r="G84" i="3"/>
  <c r="F85" i="3"/>
  <c r="H85" i="3" s="1"/>
  <c r="G85" i="3"/>
  <c r="F86" i="3"/>
  <c r="H86" i="3" s="1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H93" i="3" s="1"/>
  <c r="G93" i="3"/>
  <c r="F94" i="3"/>
  <c r="H94" i="3" s="1"/>
  <c r="G94" i="3"/>
  <c r="F95" i="3"/>
  <c r="H95" i="3" s="1"/>
  <c r="G95" i="3"/>
  <c r="F96" i="3"/>
  <c r="G96" i="3"/>
  <c r="F97" i="3"/>
  <c r="G97" i="3"/>
  <c r="F98" i="3"/>
  <c r="G98" i="3"/>
  <c r="F99" i="3"/>
  <c r="H99" i="3" s="1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G111" i="3"/>
  <c r="F112" i="3"/>
  <c r="H112" i="3" s="1"/>
  <c r="G112" i="3"/>
  <c r="G113" i="3"/>
  <c r="F114" i="3"/>
  <c r="G114" i="3"/>
  <c r="F115" i="3"/>
  <c r="G115" i="3"/>
  <c r="F116" i="3"/>
  <c r="G116" i="3"/>
  <c r="F117" i="3"/>
  <c r="G117" i="3"/>
  <c r="F118" i="3"/>
  <c r="H118" i="3" s="1"/>
  <c r="G118" i="3"/>
  <c r="F119" i="3"/>
  <c r="H119" i="3" s="1"/>
  <c r="G119" i="3"/>
  <c r="F120" i="3"/>
  <c r="H120" i="3" s="1"/>
  <c r="G120" i="3"/>
  <c r="F121" i="3"/>
  <c r="G121" i="3"/>
  <c r="F122" i="3"/>
  <c r="G122" i="3"/>
  <c r="F123" i="3"/>
  <c r="G123" i="3"/>
  <c r="G124" i="3"/>
  <c r="F125" i="3"/>
  <c r="H125" i="3" s="1"/>
  <c r="G125" i="3"/>
  <c r="F126" i="3"/>
  <c r="H126" i="3" s="1"/>
  <c r="G126" i="3"/>
  <c r="F127" i="3"/>
  <c r="G127" i="3"/>
  <c r="F128" i="3"/>
  <c r="G128" i="3"/>
  <c r="F129" i="3"/>
  <c r="G129" i="3"/>
  <c r="G130" i="3"/>
  <c r="G131" i="3"/>
  <c r="F132" i="3"/>
  <c r="G132" i="3"/>
  <c r="F133" i="3"/>
  <c r="H133" i="3" s="1"/>
  <c r="G133" i="3"/>
  <c r="F134" i="3"/>
  <c r="H134" i="3" s="1"/>
  <c r="G134" i="3"/>
  <c r="F135" i="3"/>
  <c r="H135" i="3" s="1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H157" i="3" s="1"/>
  <c r="G157" i="3"/>
  <c r="F158" i="3"/>
  <c r="H158" i="3" s="1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H168" i="3" s="1"/>
  <c r="G168" i="3"/>
  <c r="F169" i="3"/>
  <c r="G169" i="3"/>
  <c r="F170" i="3"/>
  <c r="H170" i="3" s="1"/>
  <c r="G170" i="3"/>
  <c r="F171" i="3"/>
  <c r="H171" i="3" s="1"/>
  <c r="G171" i="3"/>
  <c r="F172" i="3"/>
  <c r="H172" i="3" s="1"/>
  <c r="G172" i="3"/>
  <c r="F173" i="3"/>
  <c r="H173" i="3" s="1"/>
  <c r="G173" i="3"/>
  <c r="F174" i="3"/>
  <c r="H174" i="3" s="1"/>
  <c r="G174" i="3"/>
  <c r="F175" i="3"/>
  <c r="H175" i="3" s="1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H186" i="3" s="1"/>
  <c r="G186" i="3"/>
  <c r="F187" i="3"/>
  <c r="H187" i="3" s="1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H215" i="3" s="1"/>
  <c r="G215" i="3"/>
  <c r="F216" i="3"/>
  <c r="H216" i="3" s="1"/>
  <c r="G216" i="3"/>
  <c r="G217" i="3"/>
  <c r="F218" i="3"/>
  <c r="H218" i="3" s="1"/>
  <c r="G218" i="3"/>
  <c r="F219" i="3"/>
  <c r="H219" i="3" s="1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H231" i="3" s="1"/>
  <c r="G231" i="3"/>
  <c r="F232" i="3"/>
  <c r="H232" i="3" s="1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4" i="3"/>
  <c r="G4" i="3"/>
  <c r="H4" i="3"/>
  <c r="F5" i="3"/>
  <c r="G5" i="3"/>
  <c r="H5" i="3"/>
  <c r="F6" i="3"/>
  <c r="G6" i="3"/>
  <c r="H6" i="3"/>
  <c r="F7" i="3"/>
  <c r="G7" i="3"/>
  <c r="H7" i="3"/>
  <c r="H8" i="3"/>
  <c r="F8" i="3"/>
  <c r="G8" i="3"/>
  <c r="E131" i="3" l="1"/>
  <c r="E130" i="3"/>
  <c r="E113" i="3"/>
  <c r="H113" i="3" l="1"/>
  <c r="F113" i="3"/>
  <c r="H130" i="3"/>
  <c r="F130" i="3"/>
  <c r="H131" i="3"/>
  <c r="F131" i="3"/>
  <c r="E66" i="3"/>
  <c r="H66" i="3" l="1"/>
  <c r="F66" i="3"/>
  <c r="E111" i="3"/>
  <c r="H111" i="3" l="1"/>
  <c r="F111" i="3"/>
  <c r="E245" i="3"/>
  <c r="H245" i="3" l="1"/>
  <c r="F245" i="3"/>
  <c r="B199" i="3"/>
  <c r="E124" i="3" l="1"/>
  <c r="H124" i="3" l="1"/>
  <c r="F124" i="3"/>
  <c r="E217" i="3"/>
  <c r="H217" i="3" l="1"/>
  <c r="F217" i="3"/>
  <c r="B214" i="3"/>
  <c r="B154" i="3"/>
  <c r="B109" i="3"/>
  <c r="B79" i="3"/>
  <c r="B49" i="3"/>
  <c r="B34" i="3"/>
  <c r="B19" i="3"/>
</calcChain>
</file>

<file path=xl/sharedStrings.xml><?xml version="1.0" encoding="utf-8"?>
<sst xmlns="http://schemas.openxmlformats.org/spreadsheetml/2006/main" count="460" uniqueCount="332">
  <si>
    <t>工種</t>
    <rPh sb="0" eb="1">
      <t>コウ</t>
    </rPh>
    <rPh sb="1" eb="2">
      <t>シュ</t>
    </rPh>
    <phoneticPr fontId="3"/>
  </si>
  <si>
    <t>課長</t>
    <rPh sb="0" eb="2">
      <t>カチョウ</t>
    </rPh>
    <phoneticPr fontId="3"/>
  </si>
  <si>
    <t xml:space="preserve"> </t>
    <phoneticPr fontId="3"/>
  </si>
  <si>
    <t>副参事</t>
    <rPh sb="0" eb="3">
      <t>フクサンジ</t>
    </rPh>
    <phoneticPr fontId="3"/>
  </si>
  <si>
    <t xml:space="preserve"> </t>
    <phoneticPr fontId="3"/>
  </si>
  <si>
    <t xml:space="preserve"> </t>
    <phoneticPr fontId="3"/>
  </si>
  <si>
    <t>担当リーダー</t>
    <rPh sb="0" eb="2">
      <t>タントウ</t>
    </rPh>
    <phoneticPr fontId="3"/>
  </si>
  <si>
    <t>　</t>
    <phoneticPr fontId="3"/>
  </si>
  <si>
    <t>工事番号</t>
    <rPh sb="0" eb="2">
      <t>コウジ</t>
    </rPh>
    <rPh sb="2" eb="4">
      <t>バンゴウ</t>
    </rPh>
    <phoneticPr fontId="3"/>
  </si>
  <si>
    <t>年度</t>
    <rPh sb="0" eb="2">
      <t>ネンド</t>
    </rPh>
    <phoneticPr fontId="3"/>
  </si>
  <si>
    <t>工事名</t>
    <rPh sb="0" eb="3">
      <t>コウジメイ</t>
    </rPh>
    <phoneticPr fontId="3"/>
  </si>
  <si>
    <t>　Ａ　屋根改修工事</t>
    <rPh sb="3" eb="5">
      <t>ヤネ</t>
    </rPh>
    <rPh sb="5" eb="7">
      <t>カイシュウ</t>
    </rPh>
    <rPh sb="7" eb="9">
      <t>コウジ</t>
    </rPh>
    <phoneticPr fontId="3"/>
  </si>
  <si>
    <t>施工位置</t>
    <rPh sb="0" eb="2">
      <t>セコウ</t>
    </rPh>
    <rPh sb="2" eb="4">
      <t>イチ</t>
    </rPh>
    <phoneticPr fontId="3"/>
  </si>
  <si>
    <t>　Ｂ　外壁改修工事</t>
    <rPh sb="3" eb="5">
      <t>ガイヘキ</t>
    </rPh>
    <rPh sb="5" eb="7">
      <t>カイシュウ</t>
    </rPh>
    <rPh sb="7" eb="9">
      <t>コウジ</t>
    </rPh>
    <phoneticPr fontId="3"/>
  </si>
  <si>
    <t>設計金額</t>
    <rPh sb="0" eb="2">
      <t>セッケイ</t>
    </rPh>
    <rPh sb="2" eb="4">
      <t>キンガク</t>
    </rPh>
    <phoneticPr fontId="3"/>
  </si>
  <si>
    <t>財源区分</t>
    <rPh sb="0" eb="2">
      <t>ザイゲン</t>
    </rPh>
    <rPh sb="2" eb="4">
      <t>クブン</t>
    </rPh>
    <phoneticPr fontId="3"/>
  </si>
  <si>
    <t>施工期日</t>
    <rPh sb="0" eb="2">
      <t>セコウ</t>
    </rPh>
    <rPh sb="2" eb="4">
      <t>キジツ</t>
    </rPh>
    <phoneticPr fontId="3"/>
  </si>
  <si>
    <t>設計書</t>
    <rPh sb="0" eb="3">
      <t>セッケイショ</t>
    </rPh>
    <phoneticPr fontId="3"/>
  </si>
  <si>
    <t>（国　補）・　県　補　・　市　単</t>
    <rPh sb="1" eb="2">
      <t>コク</t>
    </rPh>
    <rPh sb="3" eb="4">
      <t>ホ</t>
    </rPh>
    <rPh sb="7" eb="8">
      <t>ケン</t>
    </rPh>
    <rPh sb="9" eb="10">
      <t>ホ</t>
    </rPh>
    <rPh sb="13" eb="14">
      <t>シ</t>
    </rPh>
    <rPh sb="15" eb="16">
      <t>タン</t>
    </rPh>
    <phoneticPr fontId="3"/>
  </si>
  <si>
    <t>主任監督員（職名）氏名</t>
    <phoneticPr fontId="3"/>
  </si>
  <si>
    <t>工事監督員（職名）氏名</t>
    <phoneticPr fontId="3"/>
  </si>
  <si>
    <t>名　　            　称</t>
    <rPh sb="0" eb="1">
      <t>メイ</t>
    </rPh>
    <rPh sb="16" eb="17">
      <t>ショウ</t>
    </rPh>
    <phoneticPr fontId="3"/>
  </si>
  <si>
    <t>品　種</t>
    <rPh sb="0" eb="3">
      <t>ヒンシュ</t>
    </rPh>
    <phoneticPr fontId="3"/>
  </si>
  <si>
    <t>形　状 ・ 寸　法</t>
    <rPh sb="0" eb="3">
      <t>ケイジョウ</t>
    </rPh>
    <rPh sb="6" eb="9">
      <t>スンポウ</t>
    </rPh>
    <phoneticPr fontId="3"/>
  </si>
  <si>
    <t>員数入力</t>
    <rPh sb="0" eb="2">
      <t>インズウ</t>
    </rPh>
    <rPh sb="2" eb="4">
      <t>ニュウリョク</t>
    </rPh>
    <phoneticPr fontId="3"/>
  </si>
  <si>
    <t>員　       数</t>
    <rPh sb="0" eb="1">
      <t>イン</t>
    </rPh>
    <rPh sb="9" eb="10">
      <t>カズ</t>
    </rPh>
    <phoneticPr fontId="3"/>
  </si>
  <si>
    <t>単位</t>
    <rPh sb="0" eb="2">
      <t>タンイ</t>
    </rPh>
    <phoneticPr fontId="3"/>
  </si>
  <si>
    <t>備　　      　考</t>
    <rPh sb="0" eb="1">
      <t>ビ</t>
    </rPh>
    <rPh sb="10" eb="11">
      <t>コウ</t>
    </rPh>
    <phoneticPr fontId="3"/>
  </si>
  <si>
    <t>純工事費</t>
    <rPh sb="0" eb="4">
      <t>ジュンコウジヒ</t>
    </rPh>
    <phoneticPr fontId="12"/>
  </si>
  <si>
    <t>工事原価</t>
    <rPh sb="0" eb="2">
      <t>コウジ</t>
    </rPh>
    <rPh sb="2" eb="4">
      <t>ゲンカ</t>
    </rPh>
    <phoneticPr fontId="12"/>
  </si>
  <si>
    <t>工事価格</t>
    <rPh sb="0" eb="2">
      <t>コウジ</t>
    </rPh>
    <rPh sb="2" eb="4">
      <t>カカク</t>
    </rPh>
    <phoneticPr fontId="12"/>
  </si>
  <si>
    <t>（防水屋根）</t>
    <rPh sb="1" eb="3">
      <t>ボウスイ</t>
    </rPh>
    <rPh sb="3" eb="5">
      <t>ヤネ</t>
    </rPh>
    <phoneticPr fontId="12"/>
  </si>
  <si>
    <t>（外壁）</t>
    <rPh sb="1" eb="3">
      <t>ガイヘキ</t>
    </rPh>
    <phoneticPr fontId="12"/>
  </si>
  <si>
    <t>（その他）</t>
    <rPh sb="3" eb="4">
      <t>タ</t>
    </rPh>
    <phoneticPr fontId="12"/>
  </si>
  <si>
    <t>（鋼板屋根）</t>
    <rPh sb="1" eb="3">
      <t>コウハン</t>
    </rPh>
    <rPh sb="3" eb="5">
      <t>ヤネ</t>
    </rPh>
    <phoneticPr fontId="12"/>
  </si>
  <si>
    <t>Ⅱ．共通仮設費</t>
    <rPh sb="2" eb="4">
      <t>キョウツウ</t>
    </rPh>
    <rPh sb="4" eb="7">
      <t>カセツヒ</t>
    </rPh>
    <phoneticPr fontId="3"/>
  </si>
  <si>
    <t>式</t>
    <rPh sb="0" eb="1">
      <t>シキ</t>
    </rPh>
    <phoneticPr fontId="2"/>
  </si>
  <si>
    <t>　〃</t>
    <phoneticPr fontId="3"/>
  </si>
  <si>
    <t>Ⅱ－計</t>
    <rPh sb="2" eb="3">
      <t>ケイ</t>
    </rPh>
    <phoneticPr fontId="3"/>
  </si>
  <si>
    <t>Ⅴ．各種負担金等</t>
    <rPh sb="2" eb="4">
      <t>カクシュ</t>
    </rPh>
    <rPh sb="4" eb="7">
      <t>フタンキン</t>
    </rPh>
    <rPh sb="7" eb="8">
      <t>トウ</t>
    </rPh>
    <phoneticPr fontId="3"/>
  </si>
  <si>
    <t>Ⅴ－計</t>
    <phoneticPr fontId="12"/>
  </si>
  <si>
    <t>共通仮設費</t>
    <rPh sb="0" eb="2">
      <t>キョウツウ</t>
    </rPh>
    <rPh sb="2" eb="4">
      <t>カセツ</t>
    </rPh>
    <rPh sb="4" eb="5">
      <t>ヒ</t>
    </rPh>
    <phoneticPr fontId="3"/>
  </si>
  <si>
    <t>作成年月日</t>
    <rPh sb="0" eb="1">
      <t>サク</t>
    </rPh>
    <rPh sb="1" eb="2">
      <t>シゲル</t>
    </rPh>
    <rPh sb="2" eb="3">
      <t>トシ</t>
    </rPh>
    <rPh sb="3" eb="4">
      <t>ツキ</t>
    </rPh>
    <rPh sb="4" eb="5">
      <t>ヒ</t>
    </rPh>
    <phoneticPr fontId="3"/>
  </si>
  <si>
    <t>工事概要</t>
    <rPh sb="0" eb="1">
      <t>コウ</t>
    </rPh>
    <rPh sb="1" eb="2">
      <t>コト</t>
    </rPh>
    <rPh sb="2" eb="3">
      <t>ガイ</t>
    </rPh>
    <rPh sb="3" eb="4">
      <t>ヨウ</t>
    </rPh>
    <phoneticPr fontId="3"/>
  </si>
  <si>
    <t>単　価(円)</t>
    <rPh sb="0" eb="1">
      <t>タン</t>
    </rPh>
    <rPh sb="2" eb="3">
      <t>アタイ</t>
    </rPh>
    <rPh sb="4" eb="5">
      <t>エン</t>
    </rPh>
    <phoneticPr fontId="3"/>
  </si>
  <si>
    <t>金　額(円)</t>
    <rPh sb="0" eb="1">
      <t>キン</t>
    </rPh>
    <rPh sb="2" eb="3">
      <t>ガク</t>
    </rPh>
    <rPh sb="4" eb="5">
      <t>エン</t>
    </rPh>
    <phoneticPr fontId="3"/>
  </si>
  <si>
    <t>Ⅰ－計</t>
    <rPh sb="2" eb="3">
      <t>ケイ</t>
    </rPh>
    <phoneticPr fontId="3"/>
  </si>
  <si>
    <t>　外部足場</t>
    <rPh sb="1" eb="3">
      <t>ガイブ</t>
    </rPh>
    <rPh sb="3" eb="5">
      <t>アシバ</t>
    </rPh>
    <phoneticPr fontId="12"/>
  </si>
  <si>
    <t>１－計</t>
    <rPh sb="2" eb="3">
      <t>ケイ</t>
    </rPh>
    <phoneticPr fontId="3"/>
  </si>
  <si>
    <t>　土台水切</t>
    <rPh sb="1" eb="3">
      <t>ドダイ</t>
    </rPh>
    <rPh sb="3" eb="5">
      <t>ミズキリ</t>
    </rPh>
    <phoneticPr fontId="12"/>
  </si>
  <si>
    <t>　シーリング</t>
    <phoneticPr fontId="12"/>
  </si>
  <si>
    <t>５－計</t>
    <rPh sb="2" eb="3">
      <t>ケイ</t>
    </rPh>
    <phoneticPr fontId="3"/>
  </si>
  <si>
    <t>６－計</t>
    <rPh sb="2" eb="3">
      <t>ケイ</t>
    </rPh>
    <phoneticPr fontId="3"/>
  </si>
  <si>
    <t>　解体材積込費</t>
    <rPh sb="1" eb="3">
      <t>カイタイ</t>
    </rPh>
    <rPh sb="3" eb="4">
      <t>ザイ</t>
    </rPh>
    <rPh sb="4" eb="6">
      <t>ツミコ</t>
    </rPh>
    <rPh sb="6" eb="7">
      <t>ヒ</t>
    </rPh>
    <phoneticPr fontId="3"/>
  </si>
  <si>
    <t>　〃　　</t>
    <phoneticPr fontId="3"/>
  </si>
  <si>
    <t>　解体材運搬費</t>
    <rPh sb="1" eb="3">
      <t>カイタイ</t>
    </rPh>
    <rPh sb="3" eb="4">
      <t>ザイ</t>
    </rPh>
    <rPh sb="4" eb="6">
      <t>ウンパン</t>
    </rPh>
    <rPh sb="6" eb="7">
      <t>ヒ</t>
    </rPh>
    <phoneticPr fontId="3"/>
  </si>
  <si>
    <t>　解体材処分費</t>
    <rPh sb="1" eb="3">
      <t>カイタイ</t>
    </rPh>
    <rPh sb="3" eb="4">
      <t>ザイ</t>
    </rPh>
    <rPh sb="4" eb="6">
      <t>ショブン</t>
    </rPh>
    <rPh sb="6" eb="7">
      <t>ヒ</t>
    </rPh>
    <phoneticPr fontId="3"/>
  </si>
  <si>
    <t>　共通仮設費</t>
    <rPh sb="1" eb="3">
      <t>キョウツウ</t>
    </rPh>
    <rPh sb="3" eb="5">
      <t>カセツ</t>
    </rPh>
    <rPh sb="5" eb="6">
      <t>ヒ</t>
    </rPh>
    <phoneticPr fontId="12"/>
  </si>
  <si>
    <t>　安全費</t>
    <rPh sb="1" eb="3">
      <t>アンゼン</t>
    </rPh>
    <rPh sb="3" eb="4">
      <t>ヒ</t>
    </rPh>
    <phoneticPr fontId="3"/>
  </si>
  <si>
    <t>t</t>
    <phoneticPr fontId="2"/>
  </si>
  <si>
    <t>Ａ型バリケード</t>
    <rPh sb="1" eb="2">
      <t>ガタ</t>
    </rPh>
    <phoneticPr fontId="2"/>
  </si>
  <si>
    <t>㎥</t>
    <phoneticPr fontId="2"/>
  </si>
  <si>
    <t>ｔ</t>
    <phoneticPr fontId="2"/>
  </si>
  <si>
    <t>金属類</t>
    <rPh sb="0" eb="3">
      <t>キンゾクルイ</t>
    </rPh>
    <phoneticPr fontId="2"/>
  </si>
  <si>
    <t>Ⅴ．各種負担金等</t>
    <rPh sb="2" eb="4">
      <t>カクシュ</t>
    </rPh>
    <rPh sb="4" eb="7">
      <t>フタンキン</t>
    </rPh>
    <rPh sb="7" eb="8">
      <t>トウ</t>
    </rPh>
    <phoneticPr fontId="12"/>
  </si>
  <si>
    <t>Ⅵ．消費税相当額</t>
    <rPh sb="2" eb="5">
      <t>ショウヒゼイ</t>
    </rPh>
    <rPh sb="5" eb="7">
      <t>ソウトウ</t>
    </rPh>
    <rPh sb="7" eb="8">
      <t>ガク</t>
    </rPh>
    <phoneticPr fontId="12"/>
  </si>
  <si>
    <t>　１．直接仮設工事</t>
    <rPh sb="3" eb="5">
      <t>チョクセツ</t>
    </rPh>
    <rPh sb="5" eb="7">
      <t>カセツ</t>
    </rPh>
    <rPh sb="7" eb="9">
      <t>コウジ</t>
    </rPh>
    <phoneticPr fontId="12"/>
  </si>
  <si>
    <t>　３．屋根改修工事</t>
    <rPh sb="3" eb="5">
      <t>ヤネ</t>
    </rPh>
    <rPh sb="5" eb="7">
      <t>カイシュウ</t>
    </rPh>
    <rPh sb="7" eb="9">
      <t>コウジ</t>
    </rPh>
    <phoneticPr fontId="12"/>
  </si>
  <si>
    <t>　４．外壁改修工事</t>
    <rPh sb="3" eb="5">
      <t>ガイヘキ</t>
    </rPh>
    <rPh sb="5" eb="7">
      <t>カイシュウ</t>
    </rPh>
    <rPh sb="7" eb="9">
      <t>コウジ</t>
    </rPh>
    <phoneticPr fontId="12"/>
  </si>
  <si>
    <t>　５．機械設備工事</t>
    <rPh sb="3" eb="5">
      <t>キカイ</t>
    </rPh>
    <rPh sb="5" eb="7">
      <t>セツビ</t>
    </rPh>
    <rPh sb="7" eb="9">
      <t>コウジ</t>
    </rPh>
    <phoneticPr fontId="12"/>
  </si>
  <si>
    <t>　７．電気設備工事</t>
    <rPh sb="3" eb="5">
      <t>デンキ</t>
    </rPh>
    <rPh sb="5" eb="7">
      <t>セツビ</t>
    </rPh>
    <rPh sb="7" eb="9">
      <t>コウジ</t>
    </rPh>
    <phoneticPr fontId="12"/>
  </si>
  <si>
    <t>　８．発生材運搬処分費</t>
    <rPh sb="3" eb="5">
      <t>ハッセイ</t>
    </rPh>
    <rPh sb="5" eb="6">
      <t>ザイ</t>
    </rPh>
    <rPh sb="6" eb="8">
      <t>ウンパン</t>
    </rPh>
    <rPh sb="8" eb="10">
      <t>ショブン</t>
    </rPh>
    <rPh sb="10" eb="11">
      <t>ヒ</t>
    </rPh>
    <phoneticPr fontId="12"/>
  </si>
  <si>
    <t>　下地鋼板清掃</t>
    <rPh sb="1" eb="3">
      <t>シタジ</t>
    </rPh>
    <rPh sb="3" eb="5">
      <t>コウバン</t>
    </rPh>
    <rPh sb="5" eb="7">
      <t>セイソウ</t>
    </rPh>
    <phoneticPr fontId="2"/>
  </si>
  <si>
    <t>㎡</t>
    <phoneticPr fontId="2"/>
  </si>
  <si>
    <t>箇所</t>
    <rPh sb="0" eb="2">
      <t>カショ</t>
    </rPh>
    <phoneticPr fontId="2"/>
  </si>
  <si>
    <t>　下地清掃</t>
    <rPh sb="1" eb="5">
      <t>シタジセイソウ</t>
    </rPh>
    <phoneticPr fontId="2"/>
  </si>
  <si>
    <t>　下地活性剤塗布</t>
    <rPh sb="1" eb="8">
      <t>シタジカッセイザイトフ</t>
    </rPh>
    <phoneticPr fontId="2"/>
  </si>
  <si>
    <t>㎡</t>
    <phoneticPr fontId="2"/>
  </si>
  <si>
    <t>（軒天）</t>
    <rPh sb="1" eb="3">
      <t>ノキテン</t>
    </rPh>
    <phoneticPr fontId="2"/>
  </si>
  <si>
    <t>　ケイ酸カルシウム板</t>
    <rPh sb="3" eb="4">
      <t>サン</t>
    </rPh>
    <rPh sb="9" eb="10">
      <t>イタ</t>
    </rPh>
    <phoneticPr fontId="2"/>
  </si>
  <si>
    <t>　下地鋼板ケレン</t>
    <rPh sb="1" eb="3">
      <t>シタジ</t>
    </rPh>
    <rPh sb="3" eb="5">
      <t>コウバン</t>
    </rPh>
    <phoneticPr fontId="2"/>
  </si>
  <si>
    <t>㎡</t>
    <phoneticPr fontId="2"/>
  </si>
  <si>
    <t>㎡</t>
    <phoneticPr fontId="2"/>
  </si>
  <si>
    <t>内訳明細</t>
    <rPh sb="0" eb="1">
      <t>ウチ</t>
    </rPh>
    <rPh sb="1" eb="2">
      <t>ヤク</t>
    </rPh>
    <rPh sb="2" eb="3">
      <t>メイ</t>
    </rPh>
    <rPh sb="3" eb="4">
      <t>ホソ</t>
    </rPh>
    <phoneticPr fontId="2"/>
  </si>
  <si>
    <t>内訳</t>
    <rPh sb="0" eb="1">
      <t>ウチ</t>
    </rPh>
    <rPh sb="1" eb="2">
      <t>ヤク</t>
    </rPh>
    <phoneticPr fontId="2"/>
  </si>
  <si>
    <t>仕訳</t>
    <rPh sb="0" eb="1">
      <t>シ</t>
    </rPh>
    <rPh sb="1" eb="2">
      <t>ヤク</t>
    </rPh>
    <phoneticPr fontId="2"/>
  </si>
  <si>
    <t>内訳</t>
    <rPh sb="0" eb="2">
      <t>ウチワケ</t>
    </rPh>
    <phoneticPr fontId="2"/>
  </si>
  <si>
    <t>　　〃　　ネット状シート養生</t>
    <rPh sb="8" eb="9">
      <t>ジョウ</t>
    </rPh>
    <rPh sb="12" eb="14">
      <t>ヨウジョウ</t>
    </rPh>
    <phoneticPr fontId="12"/>
  </si>
  <si>
    <t>式</t>
    <rPh sb="0" eb="1">
      <t>シキ</t>
    </rPh>
    <phoneticPr fontId="2"/>
  </si>
  <si>
    <t>　荷揚げ費</t>
    <rPh sb="1" eb="3">
      <t>ニア</t>
    </rPh>
    <rPh sb="4" eb="5">
      <t>ヒ</t>
    </rPh>
    <phoneticPr fontId="2"/>
  </si>
  <si>
    <t>　　〃</t>
    <phoneticPr fontId="3"/>
  </si>
  <si>
    <t>箇所</t>
    <rPh sb="0" eb="2">
      <t>カショ</t>
    </rPh>
    <phoneticPr fontId="2"/>
  </si>
  <si>
    <t>Ⅱ．共通仮設費</t>
    <rPh sb="2" eb="4">
      <t>キョウツウ</t>
    </rPh>
    <rPh sb="4" eb="6">
      <t>カセツ</t>
    </rPh>
    <rPh sb="6" eb="7">
      <t>ヒ</t>
    </rPh>
    <phoneticPr fontId="12"/>
  </si>
  <si>
    <t>工事費</t>
    <phoneticPr fontId="2"/>
  </si>
  <si>
    <t>８－計</t>
    <rPh sb="2" eb="3">
      <t>ケイ</t>
    </rPh>
    <phoneticPr fontId="3"/>
  </si>
  <si>
    <t>　〃</t>
    <phoneticPr fontId="2"/>
  </si>
  <si>
    <t>　笠木</t>
    <rPh sb="1" eb="3">
      <t>カサギ</t>
    </rPh>
    <phoneticPr fontId="3"/>
  </si>
  <si>
    <t>　　〃　　コーナー材</t>
    <phoneticPr fontId="3"/>
  </si>
  <si>
    <t>　〃</t>
    <phoneticPr fontId="2"/>
  </si>
  <si>
    <t>　捨て笠木</t>
    <rPh sb="1" eb="2">
      <t>ス</t>
    </rPh>
    <rPh sb="3" eb="5">
      <t>カサギ</t>
    </rPh>
    <phoneticPr fontId="3"/>
  </si>
  <si>
    <t>㎡</t>
    <phoneticPr fontId="2"/>
  </si>
  <si>
    <t>箇所</t>
    <rPh sb="0" eb="2">
      <t>カショ</t>
    </rPh>
    <phoneticPr fontId="2"/>
  </si>
  <si>
    <t>　タラップ</t>
    <phoneticPr fontId="2"/>
  </si>
  <si>
    <t>16tレッカー程度</t>
    <rPh sb="7" eb="9">
      <t>テイド</t>
    </rPh>
    <phoneticPr fontId="2"/>
  </si>
  <si>
    <t>絶縁工法(AS-T3) 平場</t>
    <rPh sb="0" eb="2">
      <t>ゼツエン</t>
    </rPh>
    <rPh sb="2" eb="4">
      <t>コウホウ</t>
    </rPh>
    <rPh sb="12" eb="14">
      <t>ヒラバ</t>
    </rPh>
    <phoneticPr fontId="2"/>
  </si>
  <si>
    <t>絶縁工法(AS-T3) 立上り</t>
    <rPh sb="0" eb="2">
      <t>ゼツエン</t>
    </rPh>
    <rPh sb="2" eb="4">
      <t>コウホウ</t>
    </rPh>
    <rPh sb="12" eb="14">
      <t>タチアガ</t>
    </rPh>
    <phoneticPr fontId="2"/>
  </si>
  <si>
    <t>　〃</t>
    <phoneticPr fontId="2"/>
  </si>
  <si>
    <t>O-15程度</t>
    <phoneticPr fontId="2"/>
  </si>
  <si>
    <t>　〃</t>
    <phoneticPr fontId="2"/>
  </si>
  <si>
    <t>ステンレス製 H=6,600 W=400
背かご付 下地補強共</t>
    <rPh sb="5" eb="6">
      <t>セイ</t>
    </rPh>
    <rPh sb="21" eb="22">
      <t>セ</t>
    </rPh>
    <rPh sb="24" eb="25">
      <t>ツ</t>
    </rPh>
    <rPh sb="26" eb="28">
      <t>シタジ</t>
    </rPh>
    <rPh sb="28" eb="30">
      <t>ホキョウ</t>
    </rPh>
    <rPh sb="30" eb="31">
      <t>トモ</t>
    </rPh>
    <phoneticPr fontId="2"/>
  </si>
  <si>
    <t>杉田エース
KUステップ27後付 同等品</t>
    <rPh sb="0" eb="2">
      <t>スギタ</t>
    </rPh>
    <rPh sb="14" eb="16">
      <t>アトヅ</t>
    </rPh>
    <rPh sb="17" eb="20">
      <t>ドウトウヒン</t>
    </rPh>
    <phoneticPr fontId="2"/>
  </si>
  <si>
    <t>ｍ</t>
    <phoneticPr fontId="2"/>
  </si>
  <si>
    <t>㎡</t>
    <phoneticPr fontId="2"/>
  </si>
  <si>
    <t>ｍ</t>
    <phoneticPr fontId="2"/>
  </si>
  <si>
    <t>3日程度</t>
    <rPh sb="1" eb="2">
      <t>ニチ</t>
    </rPh>
    <rPh sb="2" eb="4">
      <t>テイド</t>
    </rPh>
    <phoneticPr fontId="2"/>
  </si>
  <si>
    <t>3ヶ月程度</t>
    <rPh sb="2" eb="3">
      <t>ゲツ</t>
    </rPh>
    <rPh sb="3" eb="5">
      <t>テイド</t>
    </rPh>
    <phoneticPr fontId="2"/>
  </si>
  <si>
    <t>　整理清掃養生後片付費</t>
    <phoneticPr fontId="2"/>
  </si>
  <si>
    <t>　〃</t>
    <phoneticPr fontId="2"/>
  </si>
  <si>
    <t>掛㎡</t>
    <rPh sb="0" eb="1">
      <t>カ</t>
    </rPh>
    <phoneticPr fontId="12"/>
  </si>
  <si>
    <t>式</t>
    <rPh sb="0" eb="1">
      <t>シキ</t>
    </rPh>
    <phoneticPr fontId="12"/>
  </si>
  <si>
    <t>箇所</t>
    <rPh sb="0" eb="2">
      <t>カショ</t>
    </rPh>
    <phoneticPr fontId="12"/>
  </si>
  <si>
    <t>　館名板 一時撤去・再取付</t>
    <rPh sb="1" eb="2">
      <t>カン</t>
    </rPh>
    <rPh sb="2" eb="3">
      <t>メイ</t>
    </rPh>
    <rPh sb="3" eb="4">
      <t>イタ</t>
    </rPh>
    <rPh sb="5" eb="7">
      <t>イチジ</t>
    </rPh>
    <rPh sb="7" eb="9">
      <t>テッキョ</t>
    </rPh>
    <rPh sb="10" eb="11">
      <t>サイ</t>
    </rPh>
    <rPh sb="11" eb="13">
      <t>トリツケ</t>
    </rPh>
    <phoneticPr fontId="2"/>
  </si>
  <si>
    <t>（その他）</t>
    <rPh sb="3" eb="4">
      <t>タ</t>
    </rPh>
    <phoneticPr fontId="2"/>
  </si>
  <si>
    <t>　　〃　同質出隅材</t>
    <rPh sb="4" eb="6">
      <t>ドウシツ</t>
    </rPh>
    <rPh sb="6" eb="8">
      <t>デスミ</t>
    </rPh>
    <rPh sb="8" eb="9">
      <t>ザイ</t>
    </rPh>
    <phoneticPr fontId="3"/>
  </si>
  <si>
    <t>　　〃　同質入隅材</t>
    <rPh sb="4" eb="6">
      <t>ドウシツ</t>
    </rPh>
    <rPh sb="6" eb="8">
      <t>イリスミ</t>
    </rPh>
    <rPh sb="8" eb="9">
      <t>ザイ</t>
    </rPh>
    <phoneticPr fontId="3"/>
  </si>
  <si>
    <t>　　〃　同質エンドキャップ</t>
    <rPh sb="4" eb="6">
      <t>ドウシツ</t>
    </rPh>
    <phoneticPr fontId="2"/>
  </si>
  <si>
    <t>Ⅰ．直接工事</t>
    <rPh sb="2" eb="4">
      <t>チョクセツ</t>
    </rPh>
    <rPh sb="4" eb="6">
      <t>コウジ</t>
    </rPh>
    <phoneticPr fontId="12"/>
  </si>
  <si>
    <t>直接工事費</t>
    <rPh sb="0" eb="2">
      <t>チョクセツ</t>
    </rPh>
    <rPh sb="2" eb="5">
      <t>コウジヒ</t>
    </rPh>
    <phoneticPr fontId="2"/>
  </si>
  <si>
    <t>ｍ</t>
    <phoneticPr fontId="2"/>
  </si>
  <si>
    <t>ｍ</t>
    <phoneticPr fontId="2"/>
  </si>
  <si>
    <t>ｍ</t>
    <phoneticPr fontId="2"/>
  </si>
  <si>
    <t>ｍ</t>
    <phoneticPr fontId="2"/>
  </si>
  <si>
    <t>ｍ</t>
    <phoneticPr fontId="2"/>
  </si>
  <si>
    <t>カラートタン包み 33×27</t>
    <rPh sb="6" eb="7">
      <t>ツツ</t>
    </rPh>
    <phoneticPr fontId="2"/>
  </si>
  <si>
    <t>　改修用ルーフドレイン</t>
    <rPh sb="1" eb="4">
      <t>カイシュウヨウ</t>
    </rPh>
    <phoneticPr fontId="2"/>
  </si>
  <si>
    <t>素地ごしらえＢ種共</t>
    <rPh sb="0" eb="2">
      <t>ソジ</t>
    </rPh>
    <rPh sb="7" eb="8">
      <t>シュ</t>
    </rPh>
    <rPh sb="8" eb="9">
      <t>トモ</t>
    </rPh>
    <phoneticPr fontId="2"/>
  </si>
  <si>
    <t>くさび緊結式足場 W=600
手すり先行型 運搬費共</t>
    <rPh sb="22" eb="25">
      <t>ウンパンヒ</t>
    </rPh>
    <rPh sb="25" eb="26">
      <t>トモ</t>
    </rPh>
    <phoneticPr fontId="2"/>
  </si>
  <si>
    <t>建具廻り等</t>
    <rPh sb="0" eb="3">
      <t>タテグマワ</t>
    </rPh>
    <rPh sb="4" eb="5">
      <t>トウ</t>
    </rPh>
    <phoneticPr fontId="2"/>
  </si>
  <si>
    <t>運搬費共</t>
    <rPh sb="0" eb="3">
      <t>ウンパンヒ</t>
    </rPh>
    <rPh sb="3" eb="4">
      <t>トモ</t>
    </rPh>
    <phoneticPr fontId="2"/>
  </si>
  <si>
    <t>H=1,800 W=1,800 D=1,200
養生費・運搬費共</t>
    <rPh sb="28" eb="31">
      <t>ウンパンヒ</t>
    </rPh>
    <rPh sb="31" eb="32">
      <t>トモ</t>
    </rPh>
    <phoneticPr fontId="2"/>
  </si>
  <si>
    <t>コンパネ養生程度</t>
    <rPh sb="4" eb="6">
      <t>ヨウジョウ</t>
    </rPh>
    <rPh sb="6" eb="8">
      <t>テイド</t>
    </rPh>
    <phoneticPr fontId="2"/>
  </si>
  <si>
    <t>材工共</t>
    <rPh sb="0" eb="3">
      <t>ザイコウトモ</t>
    </rPh>
    <phoneticPr fontId="3"/>
  </si>
  <si>
    <t>アルミ製 W=175
シーリング共</t>
    <rPh sb="16" eb="17">
      <t>トモ</t>
    </rPh>
    <phoneticPr fontId="2"/>
  </si>
  <si>
    <t>アルミ製 W=200
シーリング共</t>
    <rPh sb="3" eb="4">
      <t>セイ</t>
    </rPh>
    <rPh sb="16" eb="17">
      <t>トモ</t>
    </rPh>
    <phoneticPr fontId="2"/>
  </si>
  <si>
    <t>アルミ製
コーナー共</t>
    <rPh sb="3" eb="4">
      <t>セイ</t>
    </rPh>
    <rPh sb="9" eb="10">
      <t>トモ</t>
    </rPh>
    <phoneticPr fontId="2"/>
  </si>
  <si>
    <t>変成シリコーン系(MS-2) 10×10</t>
    <rPh sb="0" eb="2">
      <t>ヘンセイ</t>
    </rPh>
    <rPh sb="7" eb="8">
      <t>ケイ</t>
    </rPh>
    <phoneticPr fontId="2"/>
  </si>
  <si>
    <t>がれき類(外壁材等)</t>
    <rPh sb="3" eb="4">
      <t>ルイ</t>
    </rPh>
    <rPh sb="5" eb="8">
      <t>ガイヘキザイ</t>
    </rPh>
    <rPh sb="8" eb="9">
      <t>トウ</t>
    </rPh>
    <phoneticPr fontId="2"/>
  </si>
  <si>
    <t>最終処分
がれき類(外壁材等)</t>
    <rPh sb="0" eb="2">
      <t>サイシュウ</t>
    </rPh>
    <rPh sb="2" eb="4">
      <t>ショブン</t>
    </rPh>
    <rPh sb="8" eb="9">
      <t>ルイ</t>
    </rPh>
    <rPh sb="10" eb="13">
      <t>ガイヘキザイ</t>
    </rPh>
    <rPh sb="13" eb="14">
      <t>トウ</t>
    </rPh>
    <phoneticPr fontId="2"/>
  </si>
  <si>
    <t>日･人</t>
    <rPh sb="0" eb="1">
      <t>ヒ</t>
    </rPh>
    <rPh sb="2" eb="3">
      <t>ヒト</t>
    </rPh>
    <phoneticPr fontId="2"/>
  </si>
  <si>
    <t>ｍ</t>
    <phoneticPr fontId="2"/>
  </si>
  <si>
    <t>高圧洗浄 12～20Mpa程度</t>
    <rPh sb="0" eb="2">
      <t>コウアツ</t>
    </rPh>
    <rPh sb="2" eb="4">
      <t>センジョウ</t>
    </rPh>
    <rPh sb="13" eb="15">
      <t>テイド</t>
    </rPh>
    <phoneticPr fontId="2"/>
  </si>
  <si>
    <t>平場、立上り 1.2kg/㎡</t>
    <rPh sb="0" eb="2">
      <t>ヒラバ</t>
    </rPh>
    <rPh sb="3" eb="4">
      <t>タ</t>
    </rPh>
    <rPh sb="4" eb="5">
      <t>ア</t>
    </rPh>
    <phoneticPr fontId="2"/>
  </si>
  <si>
    <t>２回塗り
１液形エポキシさび止め下塗り共</t>
    <rPh sb="1" eb="2">
      <t>カイ</t>
    </rPh>
    <rPh sb="2" eb="3">
      <t>ヌ</t>
    </rPh>
    <phoneticPr fontId="2"/>
  </si>
  <si>
    <t>　　　・既存外壁材張り替え改修</t>
    <rPh sb="4" eb="6">
      <t>キソン</t>
    </rPh>
    <rPh sb="6" eb="7">
      <t>ソト</t>
    </rPh>
    <rPh sb="7" eb="9">
      <t>カベザイ</t>
    </rPh>
    <rPh sb="13" eb="15">
      <t>カイシュウ</t>
    </rPh>
    <phoneticPr fontId="3"/>
  </si>
  <si>
    <t>ｍ</t>
    <phoneticPr fontId="2"/>
  </si>
  <si>
    <t>鋳物製 75φ
ドレイン廻り改質アスファルトシート防水共</t>
    <rPh sb="0" eb="3">
      <t>イモノセイ</t>
    </rPh>
    <rPh sb="12" eb="13">
      <t>マワ</t>
    </rPh>
    <rPh sb="14" eb="16">
      <t>カイシツ</t>
    </rPh>
    <rPh sb="25" eb="28">
      <t>ボウスイトモ</t>
    </rPh>
    <phoneticPr fontId="2"/>
  </si>
  <si>
    <t>　改質アスファルトシート防水</t>
    <rPh sb="1" eb="3">
      <t>カイシツ</t>
    </rPh>
    <rPh sb="12" eb="14">
      <t>ボウスイ</t>
    </rPh>
    <phoneticPr fontId="3"/>
  </si>
  <si>
    <t>ﾆﾁﾊ 通気土台水切50 同等品</t>
    <rPh sb="4" eb="6">
      <t>ツウキ</t>
    </rPh>
    <rPh sb="6" eb="8">
      <t>ドダイ</t>
    </rPh>
    <rPh sb="8" eb="10">
      <t>ミズキ</t>
    </rPh>
    <rPh sb="13" eb="16">
      <t>ドウトウヒン</t>
    </rPh>
    <phoneticPr fontId="2"/>
  </si>
  <si>
    <t>　産廃税相当額</t>
    <rPh sb="1" eb="3">
      <t>サンパイ</t>
    </rPh>
    <rPh sb="3" eb="4">
      <t>ゼイ</t>
    </rPh>
    <rPh sb="4" eb="7">
      <t>ソウトウガク</t>
    </rPh>
    <phoneticPr fontId="3"/>
  </si>
  <si>
    <t>他　　工</t>
    <rPh sb="0" eb="1">
      <t>ホカ</t>
    </rPh>
    <rPh sb="3" eb="4">
      <t>コウ</t>
    </rPh>
    <phoneticPr fontId="2"/>
  </si>
  <si>
    <t>飯島南児童センター屋根および外壁改修工事</t>
    <rPh sb="0" eb="2">
      <t>イイジマ</t>
    </rPh>
    <rPh sb="2" eb="3">
      <t>ミナミ</t>
    </rPh>
    <rPh sb="3" eb="5">
      <t>ジドウ</t>
    </rPh>
    <rPh sb="9" eb="11">
      <t>ヤネ</t>
    </rPh>
    <rPh sb="14" eb="16">
      <t>ガイヘキ</t>
    </rPh>
    <rPh sb="16" eb="18">
      <t>カイシュウ</t>
    </rPh>
    <rPh sb="18" eb="20">
      <t>コウジ</t>
    </rPh>
    <phoneticPr fontId="3"/>
  </si>
  <si>
    <t>令和２年度</t>
    <rPh sb="0" eb="2">
      <t>レイワ</t>
    </rPh>
    <phoneticPr fontId="3"/>
  </si>
  <si>
    <t>（鉄板屋根）</t>
    <rPh sb="1" eb="3">
      <t>テッパン</t>
    </rPh>
    <rPh sb="3" eb="5">
      <t>ヤネ</t>
    </rPh>
    <phoneticPr fontId="12"/>
  </si>
  <si>
    <t>アクリル製 150×150×20 9文字
クリーニング共</t>
    <rPh sb="4" eb="5">
      <t>セイ</t>
    </rPh>
    <rPh sb="18" eb="20">
      <t>モジ</t>
    </rPh>
    <rPh sb="27" eb="28">
      <t>トモ</t>
    </rPh>
    <phoneticPr fontId="2"/>
  </si>
  <si>
    <t>　防水シート　膨れ部撤去</t>
    <rPh sb="1" eb="3">
      <t>ボウスイ</t>
    </rPh>
    <rPh sb="7" eb="8">
      <t>フク</t>
    </rPh>
    <rPh sb="9" eb="10">
      <t>ブ</t>
    </rPh>
    <rPh sb="10" eb="12">
      <t>テッキョ</t>
    </rPh>
    <phoneticPr fontId="3"/>
  </si>
  <si>
    <t>ｍ</t>
    <phoneticPr fontId="2"/>
  </si>
  <si>
    <t>３－計</t>
    <phoneticPr fontId="2"/>
  </si>
  <si>
    <t>　雪止め　</t>
    <rPh sb="1" eb="3">
      <t>ユキド</t>
    </rPh>
    <phoneticPr fontId="2"/>
  </si>
  <si>
    <t>４－計</t>
  </si>
  <si>
    <t>２ヶ月程度</t>
    <phoneticPr fontId="2"/>
  </si>
  <si>
    <t>　見切り　シーリング</t>
    <rPh sb="1" eb="3">
      <t>ミキ</t>
    </rPh>
    <phoneticPr fontId="2"/>
  </si>
  <si>
    <t>t＝6</t>
    <phoneticPr fontId="2"/>
  </si>
  <si>
    <t>２－計</t>
  </si>
  <si>
    <t>式</t>
    <rPh sb="0" eb="1">
      <t>シキ</t>
    </rPh>
    <phoneticPr fontId="2"/>
  </si>
  <si>
    <t>７－計</t>
    <phoneticPr fontId="2"/>
  </si>
  <si>
    <t>高圧洗浄 3Mpa程度</t>
    <rPh sb="9" eb="11">
      <t>テイド</t>
    </rPh>
    <phoneticPr fontId="2"/>
  </si>
  <si>
    <t>ｋｇ</t>
    <phoneticPr fontId="2"/>
  </si>
  <si>
    <t>産廃税相当額、電力負担金</t>
    <rPh sb="0" eb="3">
      <t>サンパイゼイ</t>
    </rPh>
    <rPh sb="3" eb="6">
      <t>ソウトウガク</t>
    </rPh>
    <rPh sb="7" eb="9">
      <t>デンリョク</t>
    </rPh>
    <rPh sb="9" eb="12">
      <t>フタンキン</t>
    </rPh>
    <phoneticPr fontId="2"/>
  </si>
  <si>
    <t>　電力負担金</t>
    <rPh sb="1" eb="3">
      <t>デンリョク</t>
    </rPh>
    <rPh sb="3" eb="6">
      <t>フタンキン</t>
    </rPh>
    <phoneticPr fontId="2"/>
  </si>
  <si>
    <t>箇所</t>
    <rPh sb="0" eb="2">
      <t>カショ</t>
    </rPh>
    <phoneticPr fontId="2"/>
  </si>
  <si>
    <t>　ＥＰ塗装</t>
    <rPh sb="3" eb="5">
      <t>トソウ</t>
    </rPh>
    <phoneticPr fontId="3"/>
  </si>
  <si>
    <t>ステンレス製 横型 75φ</t>
    <rPh sb="5" eb="6">
      <t>セイ</t>
    </rPh>
    <rPh sb="7" eb="9">
      <t>ヨコガタ</t>
    </rPh>
    <phoneticPr fontId="2"/>
  </si>
  <si>
    <t>t=16 横張（金具留工法）
金具・副資材共、透湿防水シート、
シーリング共</t>
    <rPh sb="5" eb="7">
      <t>ヨコハリ</t>
    </rPh>
    <rPh sb="15" eb="17">
      <t>カナグ</t>
    </rPh>
    <rPh sb="18" eb="21">
      <t>フクシザイ</t>
    </rPh>
    <rPh sb="21" eb="22">
      <t>トモ</t>
    </rPh>
    <rPh sb="23" eb="25">
      <t>トウシツ</t>
    </rPh>
    <rPh sb="25" eb="27">
      <t>ボウスイ</t>
    </rPh>
    <rPh sb="37" eb="38">
      <t>トモ</t>
    </rPh>
    <phoneticPr fontId="2"/>
  </si>
  <si>
    <t>撤去部増し張り 
(粘着層付ルーフィング)
平場面積の５％程度</t>
    <rPh sb="0" eb="2">
      <t>テッキョ</t>
    </rPh>
    <rPh sb="2" eb="3">
      <t>ブ</t>
    </rPh>
    <rPh sb="3" eb="4">
      <t>マ</t>
    </rPh>
    <rPh sb="5" eb="6">
      <t>ハ</t>
    </rPh>
    <rPh sb="10" eb="12">
      <t>ネンチャク</t>
    </rPh>
    <rPh sb="12" eb="13">
      <t>ソウ</t>
    </rPh>
    <rPh sb="13" eb="14">
      <t>ツ</t>
    </rPh>
    <rPh sb="22" eb="24">
      <t>ヒラバ</t>
    </rPh>
    <rPh sb="24" eb="26">
      <t>メンセキ</t>
    </rPh>
    <rPh sb="29" eb="31">
      <t>テイド</t>
    </rPh>
    <phoneticPr fontId="2"/>
  </si>
  <si>
    <t>t=16 横張（金具留工法）
金具・副資材共、透湿防水シート、
シーリング共　</t>
    <rPh sb="5" eb="7">
      <t>ヨコハリ</t>
    </rPh>
    <rPh sb="15" eb="17">
      <t>カナグ</t>
    </rPh>
    <rPh sb="18" eb="21">
      <t>フクシザイ</t>
    </rPh>
    <rPh sb="21" eb="22">
      <t>トモ</t>
    </rPh>
    <rPh sb="23" eb="25">
      <t>トウシツ</t>
    </rPh>
    <rPh sb="25" eb="27">
      <t>ボウスイ</t>
    </rPh>
    <rPh sb="37" eb="38">
      <t>トモ</t>
    </rPh>
    <phoneticPr fontId="2"/>
  </si>
  <si>
    <t>　窯業系サイディング</t>
    <rPh sb="1" eb="4">
      <t>ヨウギョウケイ</t>
    </rPh>
    <phoneticPr fontId="12"/>
  </si>
  <si>
    <t>（遊具室棟ポーチ）</t>
    <rPh sb="1" eb="5">
      <t>ユウグシツトウ</t>
    </rPh>
    <phoneticPr fontId="2"/>
  </si>
  <si>
    <t>　床モルタル　撤去</t>
    <rPh sb="1" eb="2">
      <t>ユカ</t>
    </rPh>
    <rPh sb="7" eb="9">
      <t>テッキョ</t>
    </rPh>
    <phoneticPr fontId="2"/>
  </si>
  <si>
    <t>遊戯室棟庇２カ所含む</t>
    <rPh sb="0" eb="3">
      <t>ユウギシツ</t>
    </rPh>
    <rPh sb="3" eb="4">
      <t>トウ</t>
    </rPh>
    <rPh sb="4" eb="5">
      <t>ヒサシ</t>
    </rPh>
    <rPh sb="7" eb="8">
      <t>ショ</t>
    </rPh>
    <rPh sb="8" eb="9">
      <t>フク</t>
    </rPh>
    <phoneticPr fontId="2"/>
  </si>
  <si>
    <t>　　〃</t>
    <phoneticPr fontId="2"/>
  </si>
  <si>
    <t>　　〃</t>
    <phoneticPr fontId="2"/>
  </si>
  <si>
    <t>（ホール・事務室棟ポーチ）</t>
    <rPh sb="5" eb="8">
      <t>ジムシツ</t>
    </rPh>
    <rPh sb="8" eb="9">
      <t>トウ</t>
    </rPh>
    <phoneticPr fontId="2"/>
  </si>
  <si>
    <t>ｍ</t>
    <phoneticPr fontId="2"/>
  </si>
  <si>
    <t>　　</t>
    <phoneticPr fontId="2"/>
  </si>
  <si>
    <t>　床モルタル</t>
    <rPh sb="1" eb="2">
      <t>ユカ</t>
    </rPh>
    <phoneticPr fontId="2"/>
  </si>
  <si>
    <t>　階段モルタル</t>
    <rPh sb="1" eb="3">
      <t>カイダン</t>
    </rPh>
    <phoneticPr fontId="2"/>
  </si>
  <si>
    <t>　既存サッシクリーニング</t>
  </si>
  <si>
    <t>㎡</t>
  </si>
  <si>
    <t>ガラス(片面)、既存アルミ製片開き
フラッシュドア共</t>
    <rPh sb="8" eb="10">
      <t>キゾン</t>
    </rPh>
    <phoneticPr fontId="2"/>
  </si>
  <si>
    <t>富士型</t>
    <rPh sb="0" eb="3">
      <t>フジガタ</t>
    </rPh>
    <phoneticPr fontId="2"/>
  </si>
  <si>
    <t>　オーバーハング水切り</t>
    <rPh sb="8" eb="10">
      <t>ミズキ</t>
    </rPh>
    <phoneticPr fontId="2"/>
  </si>
  <si>
    <t>　笠木</t>
    <rPh sb="1" eb="3">
      <t>カサキ</t>
    </rPh>
    <phoneticPr fontId="2"/>
  </si>
  <si>
    <t>ホール・事務室棟ポーチ部含む</t>
    <rPh sb="4" eb="7">
      <t>ジムシツ</t>
    </rPh>
    <rPh sb="11" eb="12">
      <t>ブ</t>
    </rPh>
    <rPh sb="12" eb="13">
      <t>フク</t>
    </rPh>
    <phoneticPr fontId="2"/>
  </si>
  <si>
    <t>　フラッシュドア</t>
    <phoneticPr fontId="12"/>
  </si>
  <si>
    <t>　柱下部水切り</t>
    <rPh sb="1" eb="2">
      <t>ハシラ</t>
    </rPh>
    <rPh sb="2" eb="3">
      <t>シタ</t>
    </rPh>
    <rPh sb="3" eb="4">
      <t>ブ</t>
    </rPh>
    <rPh sb="4" eb="6">
      <t>ミズキ</t>
    </rPh>
    <phoneticPr fontId="2"/>
  </si>
  <si>
    <t>　〃　同上隅部クッション材</t>
    <rPh sb="3" eb="5">
      <t>ドウジョウ</t>
    </rPh>
    <rPh sb="5" eb="6">
      <t>スミ</t>
    </rPh>
    <rPh sb="6" eb="7">
      <t>ブ</t>
    </rPh>
    <rPh sb="12" eb="13">
      <t>ザイ</t>
    </rPh>
    <phoneticPr fontId="2"/>
  </si>
  <si>
    <t>　〃</t>
    <phoneticPr fontId="2"/>
  </si>
  <si>
    <t>Ⅲ．現場管理費等</t>
    <rPh sb="2" eb="4">
      <t>ゲンバ</t>
    </rPh>
    <rPh sb="4" eb="7">
      <t>カンリヒ</t>
    </rPh>
    <rPh sb="7" eb="8">
      <t>トウ</t>
    </rPh>
    <phoneticPr fontId="12"/>
  </si>
  <si>
    <t>Ⅳ．一般管理費等</t>
    <rPh sb="2" eb="4">
      <t>イッパン</t>
    </rPh>
    <rPh sb="4" eb="7">
      <t>カンリヒ</t>
    </rPh>
    <rPh sb="7" eb="8">
      <t>トウ</t>
    </rPh>
    <phoneticPr fontId="12"/>
  </si>
  <si>
    <t>　笠木　撤去</t>
    <rPh sb="1" eb="3">
      <t>カサギ</t>
    </rPh>
    <phoneticPr fontId="3"/>
  </si>
  <si>
    <t>　ルーフドレイン　撤去</t>
    <rPh sb="9" eb="11">
      <t>テッキョ</t>
    </rPh>
    <phoneticPr fontId="3"/>
  </si>
  <si>
    <t>　軒天材　撤去</t>
    <rPh sb="1" eb="3">
      <t>ノキテン</t>
    </rPh>
    <rPh sb="3" eb="4">
      <t>ザイ</t>
    </rPh>
    <rPh sb="5" eb="7">
      <t>テッキョ</t>
    </rPh>
    <phoneticPr fontId="2"/>
  </si>
  <si>
    <t>　水切　撤去</t>
    <rPh sb="1" eb="3">
      <t>ミズキ</t>
    </rPh>
    <phoneticPr fontId="3"/>
  </si>
  <si>
    <t>　外壁材　撤去</t>
    <rPh sb="1" eb="4">
      <t>ガイヘキザイ</t>
    </rPh>
    <rPh sb="5" eb="7">
      <t>テッキョ</t>
    </rPh>
    <phoneticPr fontId="12"/>
  </si>
  <si>
    <t>　ボンデ鋼板　撤去</t>
    <rPh sb="4" eb="6">
      <t>コウハン</t>
    </rPh>
    <rPh sb="7" eb="9">
      <t>テッキョ</t>
    </rPh>
    <phoneticPr fontId="2"/>
  </si>
  <si>
    <t>　片開きフラッシュドア　撤去</t>
    <rPh sb="1" eb="3">
      <t>カタビラ</t>
    </rPh>
    <rPh sb="12" eb="14">
      <t>テッキョ</t>
    </rPh>
    <phoneticPr fontId="2"/>
  </si>
  <si>
    <t>　屋根　フッ素樹脂塗装</t>
    <rPh sb="1" eb="3">
      <t>ヤネ</t>
    </rPh>
    <rPh sb="6" eb="7">
      <t>ソ</t>
    </rPh>
    <rPh sb="7" eb="9">
      <t>ジュシ</t>
    </rPh>
    <rPh sb="9" eb="11">
      <t>トソウ</t>
    </rPh>
    <phoneticPr fontId="12"/>
  </si>
  <si>
    <t>杉田エース 安心クッション　
コーナー用 極細 同等品</t>
    <rPh sb="24" eb="27">
      <t>ドウトウヒン</t>
    </rPh>
    <phoneticPr fontId="2"/>
  </si>
  <si>
    <t xml:space="preserve">
t=30、階段モルタル、側面共</t>
    <rPh sb="6" eb="8">
      <t>カイダン</t>
    </rPh>
    <rPh sb="13" eb="15">
      <t>ソクメン</t>
    </rPh>
    <rPh sb="15" eb="16">
      <t>トモ</t>
    </rPh>
    <phoneticPr fontId="2"/>
  </si>
  <si>
    <t>t=30、金ゴテ仕上げ　</t>
    <phoneticPr fontId="2"/>
  </si>
  <si>
    <t>t=30、金ゴテ仕上げ　側面共</t>
    <rPh sb="12" eb="14">
      <t>ソクメン</t>
    </rPh>
    <rPh sb="14" eb="15">
      <t>トモ</t>
    </rPh>
    <phoneticPr fontId="2"/>
  </si>
  <si>
    <t>　撤去・再取付工事</t>
    <rPh sb="1" eb="3">
      <t>テッキョ</t>
    </rPh>
    <rPh sb="4" eb="6">
      <t>サイト</t>
    </rPh>
    <rPh sb="6" eb="7">
      <t>ツ</t>
    </rPh>
    <rPh sb="7" eb="9">
      <t>コウジ</t>
    </rPh>
    <phoneticPr fontId="2"/>
  </si>
  <si>
    <t>富士型</t>
    <rPh sb="0" eb="3">
      <t>フジガタ</t>
    </rPh>
    <phoneticPr fontId="2"/>
  </si>
  <si>
    <t>　破風・鼻隠し　フッ素樹脂塗装</t>
    <rPh sb="1" eb="3">
      <t>ハフ</t>
    </rPh>
    <rPh sb="4" eb="6">
      <t>ハナカク</t>
    </rPh>
    <rPh sb="10" eb="11">
      <t>ソ</t>
    </rPh>
    <rPh sb="11" eb="13">
      <t>ジュシ</t>
    </rPh>
    <rPh sb="13" eb="15">
      <t>トソウ</t>
    </rPh>
    <phoneticPr fontId="12"/>
  </si>
  <si>
    <t>鉄部　糸幅物
２回塗り
１液形エポキシさび止め下塗り共</t>
    <rPh sb="0" eb="1">
      <t>テツ</t>
    </rPh>
    <rPh sb="1" eb="2">
      <t>ブ</t>
    </rPh>
    <rPh sb="3" eb="4">
      <t>イト</t>
    </rPh>
    <rPh sb="4" eb="5">
      <t>ハバ</t>
    </rPh>
    <rPh sb="5" eb="6">
      <t>モノ</t>
    </rPh>
    <phoneticPr fontId="2"/>
  </si>
  <si>
    <t>　縦樋　撤去</t>
    <rPh sb="1" eb="3">
      <t>タテドイ</t>
    </rPh>
    <rPh sb="4" eb="6">
      <t>テッキョ</t>
    </rPh>
    <phoneticPr fontId="3"/>
  </si>
  <si>
    <t>　縦樋　</t>
    <rPh sb="1" eb="3">
      <t>タテドイ</t>
    </rPh>
    <phoneticPr fontId="2"/>
  </si>
  <si>
    <t>ステンレス製 75φ、支持金具共</t>
    <phoneticPr fontId="2"/>
  </si>
  <si>
    <t>三協立山アルミ
XKIAY-07418 同等品
ＡD－２</t>
    <rPh sb="0" eb="2">
      <t>サンキョウ</t>
    </rPh>
    <rPh sb="2" eb="4">
      <t>タチヤマ</t>
    </rPh>
    <rPh sb="20" eb="23">
      <t>ドウトウヒン</t>
    </rPh>
    <phoneticPr fontId="2"/>
  </si>
  <si>
    <t>　　　・既存鋼板屋根塗装改修</t>
    <rPh sb="4" eb="6">
      <t>キソン</t>
    </rPh>
    <rPh sb="6" eb="8">
      <t>コウバン</t>
    </rPh>
    <rPh sb="8" eb="10">
      <t>ヤネ</t>
    </rPh>
    <rPh sb="10" eb="12">
      <t>トソウ</t>
    </rPh>
    <rPh sb="12" eb="14">
      <t>カイシュウ</t>
    </rPh>
    <phoneticPr fontId="3"/>
  </si>
  <si>
    <t>秋田市飯島西袋二丁目22番1号</t>
    <rPh sb="0" eb="3">
      <t>アキタシ</t>
    </rPh>
    <rPh sb="3" eb="5">
      <t>イイジマ</t>
    </rPh>
    <rPh sb="5" eb="7">
      <t>ニシブクロ</t>
    </rPh>
    <rPh sb="7" eb="8">
      <t>2</t>
    </rPh>
    <rPh sb="8" eb="10">
      <t>チョウメ</t>
    </rPh>
    <rPh sb="12" eb="13">
      <t>バン</t>
    </rPh>
    <rPh sb="14" eb="15">
      <t>ゴウ</t>
    </rPh>
    <phoneticPr fontId="3"/>
  </si>
  <si>
    <t>　雪止め　撤去</t>
    <rPh sb="1" eb="3">
      <t>ユキド</t>
    </rPh>
    <rPh sb="5" eb="7">
      <t>テッキョ</t>
    </rPh>
    <phoneticPr fontId="2"/>
  </si>
  <si>
    <t>　　　・既存改質アスファルトシート防水改修</t>
    <rPh sb="4" eb="6">
      <t>キソン</t>
    </rPh>
    <rPh sb="6" eb="8">
      <t>カイシツ</t>
    </rPh>
    <rPh sb="17" eb="19">
      <t>ボウスイ</t>
    </rPh>
    <rPh sb="19" eb="21">
      <t>カイシュウ</t>
    </rPh>
    <phoneticPr fontId="3"/>
  </si>
  <si>
    <t>　２．解体撤去工事</t>
    <rPh sb="3" eb="5">
      <t>カイタイ</t>
    </rPh>
    <rPh sb="5" eb="7">
      <t>テッキョ</t>
    </rPh>
    <rPh sb="7" eb="9">
      <t>コウジ</t>
    </rPh>
    <phoneticPr fontId="12"/>
  </si>
  <si>
    <t>ホール・事務室棟ポーチ部含む</t>
    <rPh sb="4" eb="8">
      <t>ジムシツトウ</t>
    </rPh>
    <rPh sb="11" eb="12">
      <t>ブ</t>
    </rPh>
    <rPh sb="12" eb="13">
      <t>フク</t>
    </rPh>
    <phoneticPr fontId="2"/>
  </si>
  <si>
    <t>ホール・事務室棟ポーチ部</t>
    <rPh sb="4" eb="8">
      <t>ジムシツトウ</t>
    </rPh>
    <rPh sb="11" eb="12">
      <t>ブ</t>
    </rPh>
    <phoneticPr fontId="2"/>
  </si>
  <si>
    <t>遊戯室棟ポーチ部</t>
    <rPh sb="0" eb="3">
      <t>ユウギシツ</t>
    </rPh>
    <rPh sb="3" eb="4">
      <t>トウ</t>
    </rPh>
    <rPh sb="7" eb="8">
      <t>ブ</t>
    </rPh>
    <phoneticPr fontId="2"/>
  </si>
  <si>
    <t>（ホール・事務室棟）</t>
    <rPh sb="5" eb="9">
      <t>ジムシツトウ</t>
    </rPh>
    <phoneticPr fontId="12"/>
  </si>
  <si>
    <t>（遊戯室棟）</t>
    <rPh sb="1" eb="4">
      <t>ユウギシツ</t>
    </rPh>
    <rPh sb="4" eb="5">
      <t>トウ</t>
    </rPh>
    <phoneticPr fontId="2"/>
  </si>
  <si>
    <t>ﾆﾁﾊ ﾓｴﾝｴｸｾﾗｰﾄﾞ16　
ｽﾌﾟﾘｯﾄｽﾄｰﾝ調V</t>
    <rPh sb="28" eb="29">
      <t>チョウ</t>
    </rPh>
    <phoneticPr fontId="2"/>
  </si>
  <si>
    <t>　有価物（スクラップ）</t>
    <rPh sb="1" eb="4">
      <t>ユウカブツ</t>
    </rPh>
    <phoneticPr fontId="2"/>
  </si>
  <si>
    <t>ガルバリウムカラー鋼板</t>
    <rPh sb="9" eb="11">
      <t>コウハン</t>
    </rPh>
    <phoneticPr fontId="2"/>
  </si>
  <si>
    <t>t=0.4、□360
ガルバリウムカラー鋼板</t>
    <rPh sb="20" eb="22">
      <t>コウハン</t>
    </rPh>
    <phoneticPr fontId="2"/>
  </si>
  <si>
    <t>ガルバリウム製カラー鋼板</t>
    <rPh sb="6" eb="7">
      <t>セイ</t>
    </rPh>
    <rPh sb="10" eb="12">
      <t>コウハン</t>
    </rPh>
    <phoneticPr fontId="2"/>
  </si>
  <si>
    <t>SGP製 75φ、支持金具共
飾り升（一時撤去、再設置）</t>
    <rPh sb="3" eb="4">
      <t>セイ</t>
    </rPh>
    <rPh sb="9" eb="11">
      <t>シジ</t>
    </rPh>
    <rPh sb="11" eb="13">
      <t>カナグ</t>
    </rPh>
    <rPh sb="13" eb="14">
      <t>トモ</t>
    </rPh>
    <rPh sb="15" eb="16">
      <t>カザ</t>
    </rPh>
    <rPh sb="17" eb="18">
      <t>マス</t>
    </rPh>
    <rPh sb="19" eb="21">
      <t>イチジ</t>
    </rPh>
    <rPh sb="21" eb="23">
      <t>テッキョ</t>
    </rPh>
    <rPh sb="24" eb="25">
      <t>サイ</t>
    </rPh>
    <rPh sb="25" eb="27">
      <t>セッチ</t>
    </rPh>
    <phoneticPr fontId="2"/>
  </si>
  <si>
    <t>セメント系サイディング t=16
アスファルトフェルト、シーリング共</t>
    <rPh sb="4" eb="5">
      <t>ケイ</t>
    </rPh>
    <rPh sb="33" eb="34">
      <t>トモ</t>
    </rPh>
    <phoneticPr fontId="2"/>
  </si>
  <si>
    <t>　出入口開口部養生（３方）</t>
    <rPh sb="1" eb="3">
      <t>デイ</t>
    </rPh>
    <rPh sb="3" eb="4">
      <t>グチ</t>
    </rPh>
    <rPh sb="4" eb="7">
      <t>カイコウブ</t>
    </rPh>
    <rPh sb="7" eb="9">
      <t>ヨウジョウ</t>
    </rPh>
    <phoneticPr fontId="12"/>
  </si>
  <si>
    <t>t=1.6、シーリング共</t>
    <rPh sb="11" eb="12">
      <t>トモ</t>
    </rPh>
    <phoneticPr fontId="2"/>
  </si>
  <si>
    <t>RB種
ブラシ、ディスクサンダー併用</t>
    <rPh sb="2" eb="3">
      <t>シュ</t>
    </rPh>
    <rPh sb="16" eb="18">
      <t>ヘイヨウ</t>
    </rPh>
    <phoneticPr fontId="2"/>
  </si>
  <si>
    <t>m</t>
    <phoneticPr fontId="12"/>
  </si>
  <si>
    <t>　雨押え</t>
    <rPh sb="1" eb="2">
      <t>アマ</t>
    </rPh>
    <rPh sb="2" eb="3">
      <t>オ</t>
    </rPh>
    <phoneticPr fontId="12"/>
  </si>
  <si>
    <t>　雨押え下部防水処理</t>
    <rPh sb="1" eb="2">
      <t>アマ</t>
    </rPh>
    <rPh sb="2" eb="3">
      <t>オ</t>
    </rPh>
    <rPh sb="4" eb="5">
      <t>シタ</t>
    </rPh>
    <rPh sb="5" eb="6">
      <t>ブ</t>
    </rPh>
    <rPh sb="6" eb="8">
      <t>ボウスイ</t>
    </rPh>
    <rPh sb="8" eb="10">
      <t>ショリ</t>
    </rPh>
    <phoneticPr fontId="2"/>
  </si>
  <si>
    <t>外壁取合部</t>
    <rPh sb="0" eb="2">
      <t>ガイヘキ</t>
    </rPh>
    <rPh sb="2" eb="3">
      <t>ト</t>
    </rPh>
    <rPh sb="3" eb="4">
      <t>ア</t>
    </rPh>
    <rPh sb="4" eb="5">
      <t>ブ</t>
    </rPh>
    <phoneticPr fontId="12"/>
  </si>
  <si>
    <t>捨板：ガルバリウム鋼板t=0.4 20×50</t>
    <rPh sb="0" eb="1">
      <t>ス</t>
    </rPh>
    <rPh sb="1" eb="2">
      <t>イタ</t>
    </rPh>
    <rPh sb="9" eb="11">
      <t>コウハン</t>
    </rPh>
    <phoneticPr fontId="12"/>
  </si>
  <si>
    <t>半外ランマ無　</t>
    <rPh sb="0" eb="1">
      <t>ハン</t>
    </rPh>
    <rPh sb="1" eb="2">
      <t>ガイ</t>
    </rPh>
    <rPh sb="5" eb="6">
      <t>ム</t>
    </rPh>
    <phoneticPr fontId="2"/>
  </si>
  <si>
    <t>１　換気空調設備</t>
    <rPh sb="2" eb="4">
      <t>カンキ</t>
    </rPh>
    <rPh sb="4" eb="6">
      <t>クウチョウ</t>
    </rPh>
    <rPh sb="6" eb="8">
      <t>セツビ</t>
    </rPh>
    <phoneticPr fontId="3"/>
  </si>
  <si>
    <t>天井埋込型換気扇</t>
    <rPh sb="0" eb="2">
      <t>テンジョウ</t>
    </rPh>
    <rPh sb="2" eb="4">
      <t>ウメコミ</t>
    </rPh>
    <rPh sb="4" eb="5">
      <t>ガタ</t>
    </rPh>
    <rPh sb="5" eb="8">
      <t>カンキセン</t>
    </rPh>
    <phoneticPr fontId="3"/>
  </si>
  <si>
    <t>風量460～760㎥/ｈ
丸形フード含む</t>
    <rPh sb="0" eb="2">
      <t>フウリョウ</t>
    </rPh>
    <rPh sb="13" eb="15">
      <t>マルガタ</t>
    </rPh>
    <rPh sb="18" eb="19">
      <t>フク</t>
    </rPh>
    <phoneticPr fontId="3"/>
  </si>
  <si>
    <t>組</t>
    <rPh sb="0" eb="1">
      <t>クミ</t>
    </rPh>
    <phoneticPr fontId="3"/>
  </si>
  <si>
    <t>材工共</t>
    <rPh sb="0" eb="2">
      <t>ザイコウ</t>
    </rPh>
    <rPh sb="2" eb="3">
      <t>トモ</t>
    </rPh>
    <phoneticPr fontId="3"/>
  </si>
  <si>
    <t>φ150</t>
    <phoneticPr fontId="3"/>
  </si>
  <si>
    <t>m</t>
    <phoneticPr fontId="3"/>
  </si>
  <si>
    <t>ダクト保温</t>
    <rPh sb="3" eb="5">
      <t>ホオン</t>
    </rPh>
    <phoneticPr fontId="3"/>
  </si>
  <si>
    <t>φ150、グラスウール25</t>
    <phoneticPr fontId="3"/>
  </si>
  <si>
    <t>ダクト貫通部コア抜き</t>
    <rPh sb="3" eb="5">
      <t>カンツウ</t>
    </rPh>
    <rPh sb="5" eb="6">
      <t>ブ</t>
    </rPh>
    <rPh sb="8" eb="9">
      <t>ヌ</t>
    </rPh>
    <phoneticPr fontId="3"/>
  </si>
  <si>
    <t>φ150、t=150mm程度</t>
    <rPh sb="12" eb="14">
      <t>テイド</t>
    </rPh>
    <phoneticPr fontId="3"/>
  </si>
  <si>
    <t>箇所</t>
    <rPh sb="0" eb="2">
      <t>カショ</t>
    </rPh>
    <phoneticPr fontId="3"/>
  </si>
  <si>
    <t>補修共</t>
    <rPh sb="0" eb="2">
      <t>ホシュウ</t>
    </rPh>
    <rPh sb="2" eb="3">
      <t>トモ</t>
    </rPh>
    <phoneticPr fontId="3"/>
  </si>
  <si>
    <t>天井開口部補強</t>
    <rPh sb="0" eb="2">
      <t>テンジョウ</t>
    </rPh>
    <rPh sb="2" eb="5">
      <t>カイコウブ</t>
    </rPh>
    <rPh sb="5" eb="7">
      <t>ホキョウ</t>
    </rPh>
    <phoneticPr fontId="3"/>
  </si>
  <si>
    <t>木下地補修</t>
    <rPh sb="0" eb="1">
      <t>モク</t>
    </rPh>
    <rPh sb="1" eb="3">
      <t>シタジ</t>
    </rPh>
    <rPh sb="3" eb="5">
      <t>ホシュウ</t>
    </rPh>
    <phoneticPr fontId="3"/>
  </si>
  <si>
    <t>換気フード撤去再設置</t>
    <rPh sb="0" eb="2">
      <t>カンキ</t>
    </rPh>
    <rPh sb="5" eb="7">
      <t>テッキョ</t>
    </rPh>
    <rPh sb="7" eb="8">
      <t>サイ</t>
    </rPh>
    <rPh sb="8" eb="10">
      <t>セッチ</t>
    </rPh>
    <phoneticPr fontId="3"/>
  </si>
  <si>
    <t>丸形フード　φ150　</t>
    <rPh sb="0" eb="2">
      <t>マルガタ</t>
    </rPh>
    <phoneticPr fontId="3"/>
  </si>
  <si>
    <t>個</t>
    <rPh sb="0" eb="1">
      <t>コ</t>
    </rPh>
    <phoneticPr fontId="3"/>
  </si>
  <si>
    <t>丸形フード　φ100　</t>
    <rPh sb="0" eb="2">
      <t>マルガタ</t>
    </rPh>
    <phoneticPr fontId="3"/>
  </si>
  <si>
    <t>給排気筒撤去再設置</t>
    <rPh sb="0" eb="4">
      <t>キュウハイキトウ</t>
    </rPh>
    <rPh sb="4" eb="6">
      <t>テッキョ</t>
    </rPh>
    <rPh sb="6" eb="7">
      <t>サイ</t>
    </rPh>
    <rPh sb="7" eb="9">
      <t>セッチ</t>
    </rPh>
    <phoneticPr fontId="3"/>
  </si>
  <si>
    <t>ガスFF式暖房機用　10.5kW
保護ガード含む</t>
    <rPh sb="4" eb="5">
      <t>シキ</t>
    </rPh>
    <rPh sb="5" eb="8">
      <t>ダンボウキ</t>
    </rPh>
    <rPh sb="8" eb="9">
      <t>ヨウ</t>
    </rPh>
    <rPh sb="17" eb="19">
      <t>ホゴ</t>
    </rPh>
    <rPh sb="22" eb="23">
      <t>フク</t>
    </rPh>
    <phoneticPr fontId="3"/>
  </si>
  <si>
    <t>ガスFF式暖房機用　5.9kW
保護ガード含む</t>
    <rPh sb="4" eb="5">
      <t>シキ</t>
    </rPh>
    <rPh sb="5" eb="8">
      <t>ダンボウキ</t>
    </rPh>
    <rPh sb="8" eb="9">
      <t>ヨウ</t>
    </rPh>
    <rPh sb="16" eb="18">
      <t>ホゴ</t>
    </rPh>
    <rPh sb="21" eb="22">
      <t>フク</t>
    </rPh>
    <phoneticPr fontId="3"/>
  </si>
  <si>
    <t>ガスFF式暖房機用　4.7kW
保護ガード含む</t>
    <rPh sb="4" eb="5">
      <t>シキ</t>
    </rPh>
    <rPh sb="5" eb="8">
      <t>ダンボウキ</t>
    </rPh>
    <rPh sb="8" eb="9">
      <t>ヨウ</t>
    </rPh>
    <rPh sb="16" eb="18">
      <t>ホゴ</t>
    </rPh>
    <rPh sb="21" eb="22">
      <t>フク</t>
    </rPh>
    <phoneticPr fontId="3"/>
  </si>
  <si>
    <t>ルームエアコン撤去再設置</t>
    <rPh sb="7" eb="9">
      <t>テッキョ</t>
    </rPh>
    <rPh sb="9" eb="10">
      <t>サイ</t>
    </rPh>
    <rPh sb="10" eb="12">
      <t>セッチ</t>
    </rPh>
    <phoneticPr fontId="3"/>
  </si>
  <si>
    <t>室外機  4.0kW
壁掛型　壁掛架台共</t>
    <rPh sb="0" eb="3">
      <t>シツガイキ</t>
    </rPh>
    <rPh sb="11" eb="13">
      <t>カベカ</t>
    </rPh>
    <rPh sb="13" eb="14">
      <t>カタ</t>
    </rPh>
    <rPh sb="15" eb="17">
      <t>カベカ</t>
    </rPh>
    <rPh sb="17" eb="19">
      <t>カダイ</t>
    </rPh>
    <rPh sb="19" eb="20">
      <t>トモ</t>
    </rPh>
    <phoneticPr fontId="3"/>
  </si>
  <si>
    <t>台</t>
    <rPh sb="0" eb="1">
      <t>ダイ</t>
    </rPh>
    <phoneticPr fontId="3"/>
  </si>
  <si>
    <t>同上調整費</t>
    <rPh sb="0" eb="2">
      <t>ドウジョウ</t>
    </rPh>
    <rPh sb="2" eb="5">
      <t>チョウセイヒ</t>
    </rPh>
    <phoneticPr fontId="3"/>
  </si>
  <si>
    <t xml:space="preserve">
ポンプダウン・追加充填含む</t>
    <rPh sb="8" eb="10">
      <t>ツイカ</t>
    </rPh>
    <rPh sb="10" eb="12">
      <t>ジュウテン</t>
    </rPh>
    <rPh sb="12" eb="13">
      <t>フク</t>
    </rPh>
    <phoneticPr fontId="3"/>
  </si>
  <si>
    <t>保温材付ドレン管</t>
    <rPh sb="0" eb="2">
      <t>ホオン</t>
    </rPh>
    <rPh sb="2" eb="3">
      <t>ザイ</t>
    </rPh>
    <rPh sb="3" eb="4">
      <t>ツキ</t>
    </rPh>
    <rPh sb="7" eb="8">
      <t>カン</t>
    </rPh>
    <phoneticPr fontId="3"/>
  </si>
  <si>
    <t>φ16　配管用防虫網含む</t>
    <rPh sb="4" eb="6">
      <t>ハイカン</t>
    </rPh>
    <rPh sb="6" eb="7">
      <t>ヨウ</t>
    </rPh>
    <rPh sb="7" eb="9">
      <t>ボウチュウ</t>
    </rPh>
    <rPh sb="9" eb="10">
      <t>アミ</t>
    </rPh>
    <rPh sb="10" eb="11">
      <t>フク</t>
    </rPh>
    <phoneticPr fontId="3"/>
  </si>
  <si>
    <t>同上ドレン管切断接続</t>
    <rPh sb="0" eb="2">
      <t>ドウジョウ</t>
    </rPh>
    <rPh sb="5" eb="6">
      <t>カン</t>
    </rPh>
    <rPh sb="6" eb="8">
      <t>セツダン</t>
    </rPh>
    <rPh sb="8" eb="10">
      <t>セツゾク</t>
    </rPh>
    <phoneticPr fontId="3"/>
  </si>
  <si>
    <t>配管化粧カバー</t>
    <rPh sb="0" eb="2">
      <t>ハイカン</t>
    </rPh>
    <rPh sb="2" eb="4">
      <t>ケショウ</t>
    </rPh>
    <phoneticPr fontId="3"/>
  </si>
  <si>
    <t>養生整理後片付け</t>
    <rPh sb="0" eb="2">
      <t>ヨウジョウ</t>
    </rPh>
    <rPh sb="2" eb="4">
      <t>セイリ</t>
    </rPh>
    <rPh sb="4" eb="7">
      <t>アトカタヅ</t>
    </rPh>
    <phoneticPr fontId="3"/>
  </si>
  <si>
    <t>内部足場</t>
    <rPh sb="0" eb="2">
      <t>ナイブ</t>
    </rPh>
    <rPh sb="2" eb="4">
      <t>アシバ</t>
    </rPh>
    <phoneticPr fontId="3"/>
  </si>
  <si>
    <t>脚立足場</t>
    <rPh sb="0" eb="2">
      <t>キャタツ</t>
    </rPh>
    <rPh sb="2" eb="4">
      <t>アシバ</t>
    </rPh>
    <phoneticPr fontId="2"/>
  </si>
  <si>
    <t>運搬費共</t>
    <rPh sb="0" eb="2">
      <t>ウンパン</t>
    </rPh>
    <rPh sb="2" eb="3">
      <t>ヒ</t>
    </rPh>
    <rPh sb="3" eb="4">
      <t>トモ</t>
    </rPh>
    <phoneticPr fontId="3"/>
  </si>
  <si>
    <t>塩ビ見切縁</t>
    <rPh sb="0" eb="1">
      <t>エン</t>
    </rPh>
    <rPh sb="2" eb="5">
      <t>ミキリブチ</t>
    </rPh>
    <phoneticPr fontId="3"/>
  </si>
  <si>
    <t>t=9.0用 目透しタイプ</t>
    <rPh sb="5" eb="6">
      <t>ヨウ</t>
    </rPh>
    <rPh sb="7" eb="9">
      <t>メトオ</t>
    </rPh>
    <phoneticPr fontId="2"/>
  </si>
  <si>
    <t>化粧石膏ボード</t>
    <rPh sb="0" eb="2">
      <t>ケショウ</t>
    </rPh>
    <rPh sb="2" eb="4">
      <t>セッコウ</t>
    </rPh>
    <phoneticPr fontId="3"/>
  </si>
  <si>
    <t>t=9.0 直張り</t>
    <rPh sb="6" eb="8">
      <t>ジカバ</t>
    </rPh>
    <phoneticPr fontId="2"/>
  </si>
  <si>
    <t>化粧石膏ボード撤去</t>
    <rPh sb="0" eb="2">
      <t>ケショウ</t>
    </rPh>
    <rPh sb="2" eb="4">
      <t>セッコウ</t>
    </rPh>
    <rPh sb="7" eb="9">
      <t>テッキョ</t>
    </rPh>
    <phoneticPr fontId="3"/>
  </si>
  <si>
    <t>既存換気扇撤去費</t>
    <rPh sb="0" eb="2">
      <t>キソン</t>
    </rPh>
    <rPh sb="2" eb="5">
      <t>カンキセン</t>
    </rPh>
    <rPh sb="5" eb="7">
      <t>テッキョ</t>
    </rPh>
    <rPh sb="7" eb="8">
      <t>ヒ</t>
    </rPh>
    <phoneticPr fontId="3"/>
  </si>
  <si>
    <t>天井埋込型換気扇
ダクト、フード撤去含む</t>
    <rPh sb="0" eb="2">
      <t>テンジョウ</t>
    </rPh>
    <rPh sb="2" eb="4">
      <t>ウメコミ</t>
    </rPh>
    <rPh sb="4" eb="5">
      <t>ガタ</t>
    </rPh>
    <rPh sb="5" eb="8">
      <t>カンキセン</t>
    </rPh>
    <rPh sb="16" eb="18">
      <t>テッキョ</t>
    </rPh>
    <rPh sb="18" eb="19">
      <t>フク</t>
    </rPh>
    <phoneticPr fontId="3"/>
  </si>
  <si>
    <t>式</t>
    <rPh sb="0" eb="1">
      <t>シキ</t>
    </rPh>
    <phoneticPr fontId="3"/>
  </si>
  <si>
    <t>ドレン管撤去費</t>
    <rPh sb="3" eb="4">
      <t>カン</t>
    </rPh>
    <rPh sb="4" eb="6">
      <t>テッキョ</t>
    </rPh>
    <rPh sb="6" eb="7">
      <t>ヒ</t>
    </rPh>
    <phoneticPr fontId="3"/>
  </si>
  <si>
    <t>基本工事費</t>
    <rPh sb="0" eb="2">
      <t>キホン</t>
    </rPh>
    <rPh sb="2" eb="4">
      <t>コウジ</t>
    </rPh>
    <rPh sb="4" eb="5">
      <t>ヒ</t>
    </rPh>
    <phoneticPr fontId="3"/>
  </si>
  <si>
    <t>現場出張　試験・検査費含む</t>
    <rPh sb="0" eb="2">
      <t>ゲンバ</t>
    </rPh>
    <rPh sb="2" eb="4">
      <t>シュッチョウ</t>
    </rPh>
    <rPh sb="5" eb="7">
      <t>シケン</t>
    </rPh>
    <rPh sb="8" eb="10">
      <t>ケンサ</t>
    </rPh>
    <rPh sb="10" eb="11">
      <t>ヒ</t>
    </rPh>
    <rPh sb="11" eb="12">
      <t>フク</t>
    </rPh>
    <phoneticPr fontId="3"/>
  </si>
  <si>
    <t>塩化ビニル被覆鋼管</t>
    <rPh sb="0" eb="2">
      <t>エンカ</t>
    </rPh>
    <rPh sb="5" eb="7">
      <t>ヒフク</t>
    </rPh>
    <rPh sb="7" eb="9">
      <t>コウカン</t>
    </rPh>
    <phoneticPr fontId="3"/>
  </si>
  <si>
    <t>m</t>
    <phoneticPr fontId="3"/>
  </si>
  <si>
    <t>都市ガス用ポリエチレン管</t>
    <rPh sb="0" eb="2">
      <t>トシ</t>
    </rPh>
    <rPh sb="4" eb="5">
      <t>ヨウ</t>
    </rPh>
    <rPh sb="11" eb="12">
      <t>カン</t>
    </rPh>
    <phoneticPr fontId="3"/>
  </si>
  <si>
    <t>メーターガス栓</t>
    <rPh sb="6" eb="7">
      <t>セン</t>
    </rPh>
    <phoneticPr fontId="3"/>
  </si>
  <si>
    <t>ガスメーター撤去再設置</t>
    <rPh sb="6" eb="8">
      <t>テッキョ</t>
    </rPh>
    <rPh sb="8" eb="11">
      <t>サイセッチ</t>
    </rPh>
    <phoneticPr fontId="3"/>
  </si>
  <si>
    <t>メーターボックス含む</t>
    <rPh sb="8" eb="9">
      <t>フク</t>
    </rPh>
    <phoneticPr fontId="3"/>
  </si>
  <si>
    <t>特別工事費</t>
    <rPh sb="0" eb="2">
      <t>トクベツ</t>
    </rPh>
    <rPh sb="2" eb="4">
      <t>コウジ</t>
    </rPh>
    <rPh sb="4" eb="5">
      <t>ヒ</t>
    </rPh>
    <phoneticPr fontId="3"/>
  </si>
  <si>
    <t>埋設切断取り出し　土工含む</t>
    <rPh sb="0" eb="2">
      <t>マイセツ</t>
    </rPh>
    <rPh sb="2" eb="4">
      <t>セツダン</t>
    </rPh>
    <rPh sb="4" eb="5">
      <t>ト</t>
    </rPh>
    <rPh sb="6" eb="7">
      <t>ダ</t>
    </rPh>
    <rPh sb="9" eb="11">
      <t>ドコウ</t>
    </rPh>
    <rPh sb="11" eb="12">
      <t>フク</t>
    </rPh>
    <phoneticPr fontId="3"/>
  </si>
  <si>
    <t>支持金具工事費</t>
    <rPh sb="0" eb="2">
      <t>シジ</t>
    </rPh>
    <rPh sb="2" eb="4">
      <t>カナグ</t>
    </rPh>
    <rPh sb="4" eb="7">
      <t>コウジヒ</t>
    </rPh>
    <phoneticPr fontId="3"/>
  </si>
  <si>
    <t>ガス管撤去</t>
    <rPh sb="2" eb="3">
      <t>カン</t>
    </rPh>
    <rPh sb="3" eb="5">
      <t>テッキョ</t>
    </rPh>
    <phoneticPr fontId="3"/>
  </si>
  <si>
    <t>現場共通管理費</t>
    <rPh sb="0" eb="2">
      <t>ゲンバ</t>
    </rPh>
    <rPh sb="2" eb="4">
      <t>キョウツウ</t>
    </rPh>
    <rPh sb="4" eb="7">
      <t>カンリヒ</t>
    </rPh>
    <phoneticPr fontId="3"/>
  </si>
  <si>
    <t>諸経費</t>
    <rPh sb="0" eb="3">
      <t>ショケイヒ</t>
    </rPh>
    <phoneticPr fontId="3"/>
  </si>
  <si>
    <t>m</t>
    <phoneticPr fontId="3"/>
  </si>
  <si>
    <t>フレキシブルダクト</t>
    <phoneticPr fontId="3"/>
  </si>
  <si>
    <t>100×70</t>
    <phoneticPr fontId="3"/>
  </si>
  <si>
    <t>25A</t>
    <phoneticPr fontId="3"/>
  </si>
  <si>
    <t>25A</t>
    <phoneticPr fontId="3"/>
  </si>
  <si>
    <t>m</t>
    <phoneticPr fontId="3"/>
  </si>
  <si>
    <t>m</t>
    <phoneticPr fontId="3"/>
  </si>
  <si>
    <t>式</t>
    <rPh sb="0" eb="1">
      <t>シキ</t>
    </rPh>
    <phoneticPr fontId="2"/>
  </si>
  <si>
    <t>t=0.4、W=400、L=5,000程度
ガルバリウムカラー鋼板、シーリング共</t>
    <rPh sb="19" eb="21">
      <t>テイド</t>
    </rPh>
    <rPh sb="31" eb="33">
      <t>コウハン</t>
    </rPh>
    <rPh sb="39" eb="40">
      <t>トモ</t>
    </rPh>
    <phoneticPr fontId="2"/>
  </si>
  <si>
    <t>無石綿セメントケイ酸カルシウム板 t=6.0</t>
    <rPh sb="0" eb="1">
      <t>ム</t>
    </rPh>
    <rPh sb="1" eb="3">
      <t>イシワタ</t>
    </rPh>
    <rPh sb="9" eb="10">
      <t>サン</t>
    </rPh>
    <rPh sb="15" eb="16">
      <t>イタ</t>
    </rPh>
    <phoneticPr fontId="2"/>
  </si>
  <si>
    <t>　６．都市ガス設備工事</t>
    <rPh sb="3" eb="5">
      <t>トシ</t>
    </rPh>
    <rPh sb="7" eb="9">
      <t>セツビ</t>
    </rPh>
    <rPh sb="9" eb="11">
      <t>コウジ</t>
    </rPh>
    <phoneticPr fontId="12"/>
  </si>
  <si>
    <t>６　都市ガス設備工事</t>
    <rPh sb="2" eb="4">
      <t>トシ</t>
    </rPh>
    <rPh sb="6" eb="8">
      <t>セツビ</t>
    </rPh>
    <rPh sb="8" eb="10">
      <t>コウジ</t>
    </rPh>
    <phoneticPr fontId="3"/>
  </si>
  <si>
    <t>ガルバリウム鋼板t=0.4 糸尺300程度
木下地共</t>
    <rPh sb="6" eb="8">
      <t>コウハン</t>
    </rPh>
    <rPh sb="14" eb="15">
      <t>イト</t>
    </rPh>
    <rPh sb="15" eb="16">
      <t>シャク</t>
    </rPh>
    <rPh sb="19" eb="21">
      <t>テイド</t>
    </rPh>
    <rPh sb="22" eb="23">
      <t>キ</t>
    </rPh>
    <rPh sb="23" eb="25">
      <t>シタジ</t>
    </rPh>
    <rPh sb="25" eb="26">
      <t>トモ</t>
    </rPh>
    <phoneticPr fontId="12"/>
  </si>
  <si>
    <t>交通誘導員 搬出入時</t>
    <rPh sb="0" eb="2">
      <t>コウツウ</t>
    </rPh>
    <rPh sb="2" eb="5">
      <t>ユウドウイン</t>
    </rPh>
    <rPh sb="6" eb="9">
      <t>ハンシュツニュウ</t>
    </rPh>
    <rPh sb="9" eb="10">
      <t>ジ</t>
    </rPh>
    <phoneticPr fontId="2"/>
  </si>
  <si>
    <t>ﾆﾁﾊJOH72程度</t>
    <rPh sb="8" eb="10">
      <t>テイド</t>
    </rPh>
    <phoneticPr fontId="2"/>
  </si>
  <si>
    <t>令和２年１1月３０日まで</t>
    <rPh sb="0" eb="1">
      <t>レイ</t>
    </rPh>
    <rPh sb="1" eb="2">
      <t>ワ</t>
    </rPh>
    <phoneticPr fontId="3"/>
  </si>
  <si>
    <t>令和２年　６月１９日</t>
    <rPh sb="0" eb="1">
      <t>レイ</t>
    </rPh>
    <rPh sb="1" eb="2">
      <t>ワ</t>
    </rPh>
    <rPh sb="3" eb="4">
      <t>ネン</t>
    </rPh>
    <phoneticPr fontId="3"/>
  </si>
  <si>
    <t>第 25 号</t>
    <rPh sb="0" eb="1">
      <t>ダイ</t>
    </rPh>
    <rPh sb="5" eb="6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</si>
</sst>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¥&quot;#,##0\-"/>
    <numFmt numFmtId="177" formatCode="\P0"/>
    <numFmt numFmtId="178" formatCode="#,##0_ "/>
    <numFmt numFmtId="179" formatCode="#,##0_ ;[Red]\-#,##0\ "/>
    <numFmt numFmtId="180" formatCode="0_ "/>
    <numFmt numFmtId="181" formatCode="0.0%"/>
    <numFmt numFmtId="182" formatCode="0.00_ "/>
    <numFmt numFmtId="183" formatCode="#,##0_);[Red]\(#,##0\)"/>
    <numFmt numFmtId="184" formatCode="#,##0.0_ "/>
  </numFmts>
  <fonts count="24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1" fillId="0" borderId="0"/>
  </cellStyleXfs>
  <cellXfs count="363">
    <xf numFmtId="0" fontId="0" fillId="0" borderId="0" xfId="0">
      <alignment vertical="center"/>
    </xf>
    <xf numFmtId="0" fontId="4" fillId="0" borderId="10" xfId="1" applyFont="1" applyBorder="1" applyAlignment="1">
      <alignment horizontal="distributed" vertical="center"/>
    </xf>
    <xf numFmtId="0" fontId="7" fillId="0" borderId="0" xfId="1" applyFont="1"/>
    <xf numFmtId="0" fontId="7" fillId="0" borderId="0" xfId="1" applyFont="1" applyAlignment="1">
      <alignment vertical="center"/>
    </xf>
    <xf numFmtId="37" fontId="4" fillId="0" borderId="22" xfId="1" applyNumberFormat="1" applyFont="1" applyBorder="1" applyAlignment="1" applyProtection="1">
      <alignment horizontal="right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0" fontId="4" fillId="0" borderId="19" xfId="1" applyFont="1" applyFill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9" fontId="4" fillId="0" borderId="0" xfId="1" applyNumberFormat="1" applyFont="1" applyFill="1" applyAlignment="1">
      <alignment horizontal="center" vertical="center"/>
    </xf>
    <xf numFmtId="0" fontId="4" fillId="3" borderId="0" xfId="1" applyNumberFormat="1" applyFont="1" applyFill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0" fontId="4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0" fontId="4" fillId="0" borderId="25" xfId="1" applyFont="1" applyFill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178" fontId="4" fillId="0" borderId="1" xfId="1" applyNumberFormat="1" applyFont="1" applyBorder="1" applyAlignment="1">
      <alignment horizontal="right"/>
    </xf>
    <xf numFmtId="2" fontId="4" fillId="3" borderId="10" xfId="1" applyNumberFormat="1" applyFont="1" applyFill="1" applyBorder="1" applyAlignment="1">
      <alignment horizontal="right"/>
    </xf>
    <xf numFmtId="178" fontId="4" fillId="0" borderId="19" xfId="1" applyNumberFormat="1" applyFont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2" fontId="4" fillId="4" borderId="1" xfId="1" applyNumberFormat="1" applyFont="1" applyFill="1" applyBorder="1" applyAlignment="1">
      <alignment horizontal="right"/>
    </xf>
    <xf numFmtId="2" fontId="4" fillId="3" borderId="21" xfId="1" applyNumberFormat="1" applyFont="1" applyFill="1" applyBorder="1" applyAlignment="1">
      <alignment horizontal="right"/>
    </xf>
    <xf numFmtId="2" fontId="4" fillId="3" borderId="21" xfId="4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/>
    </xf>
    <xf numFmtId="0" fontId="4" fillId="0" borderId="19" xfId="1" applyFont="1" applyBorder="1" applyAlignment="1">
      <alignment horizontal="left" wrapText="1"/>
    </xf>
    <xf numFmtId="0" fontId="4" fillId="0" borderId="28" xfId="1" applyFont="1" applyBorder="1" applyAlignment="1">
      <alignment horizontal="left" wrapText="1"/>
    </xf>
    <xf numFmtId="0" fontId="4" fillId="0" borderId="29" xfId="1" applyFont="1" applyBorder="1" applyAlignment="1">
      <alignment horizontal="left" wrapText="1"/>
    </xf>
    <xf numFmtId="0" fontId="4" fillId="0" borderId="27" xfId="1" applyFont="1" applyFill="1" applyBorder="1" applyAlignment="1">
      <alignment horizontal="left" wrapText="1"/>
    </xf>
    <xf numFmtId="0" fontId="4" fillId="0" borderId="29" xfId="1" applyFont="1" applyBorder="1" applyAlignment="1">
      <alignment horizontal="right" wrapText="1"/>
    </xf>
    <xf numFmtId="0" fontId="4" fillId="0" borderId="29" xfId="1" applyFont="1" applyFill="1" applyBorder="1" applyAlignment="1">
      <alignment horizontal="left" wrapText="1"/>
    </xf>
    <xf numFmtId="0" fontId="9" fillId="2" borderId="0" xfId="1" applyFont="1" applyFill="1" applyAlignment="1">
      <alignment horizontal="center" vertical="center"/>
    </xf>
    <xf numFmtId="38" fontId="9" fillId="2" borderId="0" xfId="3" applyFont="1" applyFill="1" applyAlignment="1">
      <alignment horizontal="center" vertical="center"/>
    </xf>
    <xf numFmtId="177" fontId="9" fillId="2" borderId="0" xfId="1" applyNumberFormat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38" fontId="9" fillId="2" borderId="0" xfId="3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9" fontId="9" fillId="0" borderId="0" xfId="1" applyNumberFormat="1" applyFont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178" fontId="4" fillId="0" borderId="36" xfId="1" applyNumberFormat="1" applyFont="1" applyBorder="1" applyAlignment="1">
      <alignment horizontal="right"/>
    </xf>
    <xf numFmtId="0" fontId="4" fillId="0" borderId="36" xfId="1" applyFont="1" applyFill="1" applyBorder="1" applyAlignment="1">
      <alignment horizontal="left"/>
    </xf>
    <xf numFmtId="0" fontId="4" fillId="0" borderId="21" xfId="1" applyFont="1" applyBorder="1" applyAlignment="1">
      <alignment horizontal="center"/>
    </xf>
    <xf numFmtId="0" fontId="4" fillId="0" borderId="30" xfId="1" applyFont="1" applyFill="1" applyBorder="1" applyAlignment="1">
      <alignment horizontal="left" wrapText="1"/>
    </xf>
    <xf numFmtId="0" fontId="4" fillId="0" borderId="36" xfId="1" applyFont="1" applyFill="1" applyBorder="1" applyAlignment="1">
      <alignment horizontal="left" wrapText="1"/>
    </xf>
    <xf numFmtId="178" fontId="11" fillId="4" borderId="36" xfId="0" applyNumberFormat="1" applyFont="1" applyFill="1" applyBorder="1" applyAlignment="1"/>
    <xf numFmtId="178" fontId="16" fillId="4" borderId="36" xfId="0" applyNumberFormat="1" applyFont="1" applyFill="1" applyBorder="1" applyAlignment="1"/>
    <xf numFmtId="0" fontId="16" fillId="0" borderId="36" xfId="0" applyFont="1" applyBorder="1" applyAlignment="1"/>
    <xf numFmtId="2" fontId="4" fillId="3" borderId="33" xfId="1" applyNumberFormat="1" applyFont="1" applyFill="1" applyBorder="1" applyAlignment="1">
      <alignment horizontal="right"/>
    </xf>
    <xf numFmtId="0" fontId="4" fillId="0" borderId="36" xfId="1" applyFont="1" applyFill="1" applyBorder="1" applyAlignment="1">
      <alignment horizontal="center"/>
    </xf>
    <xf numFmtId="0" fontId="16" fillId="0" borderId="36" xfId="0" applyFont="1" applyBorder="1" applyAlignment="1">
      <alignment horizontal="left"/>
    </xf>
    <xf numFmtId="0" fontId="4" fillId="0" borderId="36" xfId="1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/>
    </xf>
    <xf numFmtId="2" fontId="4" fillId="3" borderId="41" xfId="4" applyNumberFormat="1" applyFont="1" applyFill="1" applyBorder="1" applyAlignment="1">
      <alignment horizontal="right"/>
    </xf>
    <xf numFmtId="0" fontId="4" fillId="0" borderId="36" xfId="4" applyFont="1" applyFill="1" applyBorder="1" applyAlignment="1">
      <alignment horizontal="left"/>
    </xf>
    <xf numFmtId="2" fontId="4" fillId="3" borderId="21" xfId="1" applyNumberFormat="1" applyFont="1" applyFill="1" applyBorder="1" applyAlignment="1">
      <alignment horizontal="right" wrapText="1"/>
    </xf>
    <xf numFmtId="0" fontId="4" fillId="0" borderId="37" xfId="1" applyFont="1" applyFill="1" applyBorder="1" applyAlignment="1">
      <alignment horizontal="left"/>
    </xf>
    <xf numFmtId="182" fontId="4" fillId="3" borderId="40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 wrapText="1"/>
    </xf>
    <xf numFmtId="2" fontId="4" fillId="3" borderId="44" xfId="1" applyNumberFormat="1" applyFont="1" applyFill="1" applyBorder="1" applyAlignment="1">
      <alignment horizontal="right"/>
    </xf>
    <xf numFmtId="0" fontId="4" fillId="0" borderId="36" xfId="1" applyFont="1" applyFill="1" applyBorder="1" applyAlignment="1">
      <alignment horizontal="right"/>
    </xf>
    <xf numFmtId="0" fontId="16" fillId="0" borderId="1" xfId="1" applyFont="1" applyFill="1" applyBorder="1" applyAlignment="1">
      <alignment horizontal="right"/>
    </xf>
    <xf numFmtId="0" fontId="4" fillId="0" borderId="29" xfId="1" applyFont="1" applyBorder="1" applyAlignment="1">
      <alignment horizontal="center" wrapText="1"/>
    </xf>
    <xf numFmtId="2" fontId="4" fillId="3" borderId="45" xfId="1" applyNumberFormat="1" applyFont="1" applyFill="1" applyBorder="1" applyAlignment="1">
      <alignment horizontal="right"/>
    </xf>
    <xf numFmtId="0" fontId="4" fillId="0" borderId="36" xfId="1" applyFont="1" applyBorder="1" applyAlignment="1">
      <alignment horizontal="right" wrapText="1"/>
    </xf>
    <xf numFmtId="2" fontId="4" fillId="3" borderId="46" xfId="1" applyNumberFormat="1" applyFont="1" applyFill="1" applyBorder="1" applyAlignment="1">
      <alignment horizontal="right"/>
    </xf>
    <xf numFmtId="2" fontId="4" fillId="3" borderId="48" xfId="1" applyNumberFormat="1" applyFont="1" applyFill="1" applyBorder="1" applyAlignment="1">
      <alignment horizontal="right"/>
    </xf>
    <xf numFmtId="0" fontId="16" fillId="0" borderId="36" xfId="1" applyFont="1" applyFill="1" applyBorder="1" applyAlignment="1">
      <alignment horizontal="left" wrapText="1"/>
    </xf>
    <xf numFmtId="0" fontId="16" fillId="0" borderId="39" xfId="1" applyFont="1" applyBorder="1" applyAlignment="1">
      <alignment horizontal="left"/>
    </xf>
    <xf numFmtId="0" fontId="16" fillId="0" borderId="33" xfId="1" applyFont="1" applyBorder="1" applyAlignment="1">
      <alignment horizontal="left"/>
    </xf>
    <xf numFmtId="0" fontId="16" fillId="0" borderId="35" xfId="1" applyFont="1" applyBorder="1" applyAlignment="1">
      <alignment horizontal="left"/>
    </xf>
    <xf numFmtId="0" fontId="16" fillId="0" borderId="38" xfId="1" applyFont="1" applyBorder="1" applyAlignment="1">
      <alignment horizontal="left" wrapText="1"/>
    </xf>
    <xf numFmtId="0" fontId="16" fillId="0" borderId="38" xfId="1" applyFont="1" applyBorder="1" applyAlignment="1">
      <alignment horizontal="left"/>
    </xf>
    <xf numFmtId="0" fontId="16" fillId="0" borderId="39" xfId="1" applyFont="1" applyBorder="1" applyAlignment="1">
      <alignment horizontal="left"/>
    </xf>
    <xf numFmtId="0" fontId="16" fillId="0" borderId="29" xfId="1" applyFont="1" applyBorder="1" applyAlignment="1">
      <alignment horizontal="left" wrapText="1"/>
    </xf>
    <xf numFmtId="2" fontId="4" fillId="3" borderId="50" xfId="1" applyNumberFormat="1" applyFont="1" applyFill="1" applyBorder="1" applyAlignment="1">
      <alignment horizontal="right"/>
    </xf>
    <xf numFmtId="0" fontId="16" fillId="0" borderId="50" xfId="1" applyFont="1" applyBorder="1" applyAlignment="1">
      <alignment horizontal="left"/>
    </xf>
    <xf numFmtId="0" fontId="4" fillId="0" borderId="51" xfId="1" applyFont="1" applyFill="1" applyBorder="1" applyAlignment="1">
      <alignment horizontal="left"/>
    </xf>
    <xf numFmtId="0" fontId="16" fillId="0" borderId="38" xfId="1" applyFont="1" applyBorder="1" applyAlignment="1">
      <alignment horizontal="left" wrapText="1"/>
    </xf>
    <xf numFmtId="0" fontId="11" fillId="3" borderId="50" xfId="0" applyNumberFormat="1" applyFont="1" applyFill="1" applyBorder="1" applyAlignment="1"/>
    <xf numFmtId="0" fontId="11" fillId="0" borderId="36" xfId="0" applyFont="1" applyFill="1" applyBorder="1" applyAlignment="1">
      <alignment horizontal="center"/>
    </xf>
    <xf numFmtId="178" fontId="11" fillId="0" borderId="36" xfId="0" applyNumberFormat="1" applyFont="1" applyFill="1" applyBorder="1" applyAlignment="1"/>
    <xf numFmtId="0" fontId="13" fillId="0" borderId="36" xfId="0" applyFont="1" applyFill="1" applyBorder="1" applyAlignment="1"/>
    <xf numFmtId="0" fontId="11" fillId="0" borderId="0" xfId="0" applyFont="1" applyFill="1" applyAlignment="1"/>
    <xf numFmtId="0" fontId="11" fillId="0" borderId="24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1" fillId="0" borderId="26" xfId="0" applyFont="1" applyFill="1" applyBorder="1" applyAlignment="1"/>
    <xf numFmtId="184" fontId="11" fillId="4" borderId="36" xfId="0" applyNumberFormat="1" applyFont="1" applyFill="1" applyBorder="1" applyAlignment="1"/>
    <xf numFmtId="0" fontId="11" fillId="0" borderId="36" xfId="0" applyFont="1" applyBorder="1" applyAlignment="1">
      <alignment horizontal="left"/>
    </xf>
    <xf numFmtId="0" fontId="11" fillId="0" borderId="36" xfId="0" applyFont="1" applyBorder="1" applyAlignment="1">
      <alignment horizontal="center"/>
    </xf>
    <xf numFmtId="178" fontId="11" fillId="0" borderId="36" xfId="0" applyNumberFormat="1" applyFont="1" applyBorder="1" applyAlignment="1"/>
    <xf numFmtId="0" fontId="13" fillId="0" borderId="36" xfId="0" applyFont="1" applyBorder="1" applyAlignment="1">
      <alignment horizontal="center" wrapText="1"/>
    </xf>
    <xf numFmtId="0" fontId="11" fillId="0" borderId="36" xfId="0" applyFont="1" applyBorder="1" applyAlignment="1">
      <alignment horizontal="left" indent="1"/>
    </xf>
    <xf numFmtId="0" fontId="11" fillId="0" borderId="36" xfId="0" applyNumberFormat="1" applyFont="1" applyFill="1" applyBorder="1" applyAlignment="1" applyProtection="1">
      <alignment horizontal="left" indent="1"/>
    </xf>
    <xf numFmtId="0" fontId="11" fillId="0" borderId="53" xfId="0" applyFont="1" applyBorder="1" applyAlignment="1">
      <alignment horizontal="center"/>
    </xf>
    <xf numFmtId="0" fontId="11" fillId="0" borderId="36" xfId="7" applyFont="1" applyFill="1" applyBorder="1" applyAlignment="1">
      <alignment horizontal="center"/>
    </xf>
    <xf numFmtId="0" fontId="11" fillId="0" borderId="36" xfId="7" applyFont="1" applyBorder="1" applyAlignment="1">
      <alignment horizontal="center"/>
    </xf>
    <xf numFmtId="0" fontId="11" fillId="0" borderId="53" xfId="0" applyFont="1" applyBorder="1" applyAlignment="1"/>
    <xf numFmtId="178" fontId="11" fillId="0" borderId="36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left" indent="1"/>
    </xf>
    <xf numFmtId="0" fontId="11" fillId="0" borderId="36" xfId="0" applyFont="1" applyBorder="1" applyAlignment="1">
      <alignment horizontal="center" wrapText="1"/>
    </xf>
    <xf numFmtId="0" fontId="11" fillId="0" borderId="39" xfId="4" applyFont="1" applyBorder="1" applyAlignment="1"/>
    <xf numFmtId="0" fontId="11" fillId="0" borderId="37" xfId="4" applyNumberFormat="1" applyFont="1" applyFill="1" applyBorder="1" applyAlignment="1">
      <alignment horizontal="left" wrapText="1" indent="1"/>
    </xf>
    <xf numFmtId="0" fontId="13" fillId="0" borderId="39" xfId="0" applyFont="1" applyBorder="1" applyAlignment="1"/>
    <xf numFmtId="0" fontId="13" fillId="0" borderId="39" xfId="0" applyFont="1" applyBorder="1" applyAlignment="1">
      <alignment wrapText="1"/>
    </xf>
    <xf numFmtId="0" fontId="13" fillId="0" borderId="53" xfId="0" applyFont="1" applyBorder="1" applyAlignment="1"/>
    <xf numFmtId="0" fontId="11" fillId="0" borderId="39" xfId="0" applyFont="1" applyBorder="1" applyAlignment="1">
      <alignment horizontal="center"/>
    </xf>
    <xf numFmtId="0" fontId="11" fillId="0" borderId="39" xfId="4" applyFont="1" applyBorder="1" applyAlignment="1">
      <alignment horizontal="left" wrapText="1"/>
    </xf>
    <xf numFmtId="0" fontId="11" fillId="0" borderId="53" xfId="4" applyFont="1" applyBorder="1" applyAlignment="1">
      <alignment horizontal="left" wrapText="1"/>
    </xf>
    <xf numFmtId="0" fontId="11" fillId="0" borderId="39" xfId="0" applyFont="1" applyBorder="1" applyAlignment="1"/>
    <xf numFmtId="0" fontId="16" fillId="0" borderId="53" xfId="1" applyFont="1" applyBorder="1" applyAlignment="1">
      <alignment horizontal="left"/>
    </xf>
    <xf numFmtId="0" fontId="11" fillId="0" borderId="54" xfId="0" applyFont="1" applyFill="1" applyBorder="1" applyAlignment="1" applyProtection="1"/>
    <xf numFmtId="0" fontId="11" fillId="0" borderId="36" xfId="0" applyFont="1" applyBorder="1" applyAlignment="1">
      <alignment horizontal="right"/>
    </xf>
    <xf numFmtId="0" fontId="4" fillId="0" borderId="25" xfId="1" applyFont="1" applyBorder="1" applyAlignment="1">
      <alignment horizontal="left" wrapText="1"/>
    </xf>
    <xf numFmtId="0" fontId="16" fillId="0" borderId="55" xfId="1" applyFont="1" applyBorder="1" applyAlignment="1">
      <alignment horizontal="left"/>
    </xf>
    <xf numFmtId="2" fontId="4" fillId="3" borderId="55" xfId="1" applyNumberFormat="1" applyFont="1" applyFill="1" applyBorder="1" applyAlignment="1">
      <alignment horizontal="right"/>
    </xf>
    <xf numFmtId="0" fontId="18" fillId="0" borderId="0" xfId="1" applyFont="1" applyBorder="1" applyAlignment="1">
      <alignment horizontal="right"/>
    </xf>
    <xf numFmtId="0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9" fontId="9" fillId="2" borderId="0" xfId="1" applyNumberFormat="1" applyFont="1" applyFill="1" applyBorder="1" applyAlignment="1">
      <alignment horizontal="center" vertical="center"/>
    </xf>
    <xf numFmtId="0" fontId="18" fillId="2" borderId="0" xfId="1" applyNumberFormat="1" applyFont="1" applyFill="1" applyBorder="1" applyAlignment="1">
      <alignment horizontal="right" wrapText="1"/>
    </xf>
    <xf numFmtId="38" fontId="18" fillId="2" borderId="0" xfId="6" applyFont="1" applyFill="1" applyBorder="1" applyAlignment="1">
      <alignment horizontal="right" wrapText="1"/>
    </xf>
    <xf numFmtId="38" fontId="18" fillId="2" borderId="0" xfId="6" applyFont="1" applyFill="1" applyBorder="1" applyAlignment="1">
      <alignment horizontal="right"/>
    </xf>
    <xf numFmtId="0" fontId="18" fillId="2" borderId="0" xfId="1" applyFont="1" applyFill="1" applyBorder="1" applyAlignment="1">
      <alignment horizontal="right"/>
    </xf>
    <xf numFmtId="181" fontId="18" fillId="2" borderId="0" xfId="1" applyNumberFormat="1" applyFont="1" applyFill="1" applyBorder="1" applyAlignment="1">
      <alignment horizontal="right"/>
    </xf>
    <xf numFmtId="178" fontId="18" fillId="2" borderId="0" xfId="1" applyNumberFormat="1" applyFont="1" applyFill="1" applyBorder="1" applyAlignment="1">
      <alignment horizontal="right" wrapText="1"/>
    </xf>
    <xf numFmtId="178" fontId="18" fillId="2" borderId="0" xfId="1" applyNumberFormat="1" applyFont="1" applyFill="1" applyBorder="1" applyAlignment="1">
      <alignment horizontal="right"/>
    </xf>
    <xf numFmtId="10" fontId="18" fillId="2" borderId="0" xfId="1" applyNumberFormat="1" applyFont="1" applyFill="1" applyBorder="1" applyAlignment="1">
      <alignment horizontal="right" wrapText="1"/>
    </xf>
    <xf numFmtId="38" fontId="18" fillId="2" borderId="0" xfId="3" applyFont="1" applyFill="1" applyBorder="1" applyAlignment="1">
      <alignment horizontal="right"/>
    </xf>
    <xf numFmtId="181" fontId="18" fillId="2" borderId="0" xfId="3" applyNumberFormat="1" applyFont="1" applyFill="1" applyBorder="1" applyAlignment="1">
      <alignment horizontal="right"/>
    </xf>
    <xf numFmtId="38" fontId="18" fillId="2" borderId="0" xfId="3" applyFont="1" applyFill="1" applyBorder="1" applyAlignment="1">
      <alignment horizontal="right" wrapText="1"/>
    </xf>
    <xf numFmtId="10" fontId="18" fillId="2" borderId="0" xfId="1" applyNumberFormat="1" applyFont="1" applyFill="1" applyBorder="1" applyAlignment="1">
      <alignment horizontal="right"/>
    </xf>
    <xf numFmtId="9" fontId="18" fillId="2" borderId="0" xfId="1" applyNumberFormat="1" applyFont="1" applyFill="1" applyBorder="1" applyAlignment="1">
      <alignment horizontal="right" wrapText="1"/>
    </xf>
    <xf numFmtId="0" fontId="18" fillId="0" borderId="0" xfId="1" applyFont="1" applyFill="1" applyBorder="1" applyAlignment="1">
      <alignment horizontal="right"/>
    </xf>
    <xf numFmtId="38" fontId="18" fillId="0" borderId="0" xfId="6" applyFont="1" applyFill="1" applyBorder="1" applyAlignment="1">
      <alignment horizontal="right" wrapText="1"/>
    </xf>
    <xf numFmtId="0" fontId="18" fillId="0" borderId="0" xfId="1" applyNumberFormat="1" applyFont="1" applyFill="1" applyBorder="1" applyAlignment="1">
      <alignment horizontal="right" wrapText="1"/>
    </xf>
    <xf numFmtId="38" fontId="18" fillId="0" borderId="0" xfId="6" applyFont="1" applyFill="1" applyBorder="1" applyAlignment="1">
      <alignment horizontal="right"/>
    </xf>
    <xf numFmtId="178" fontId="18" fillId="0" borderId="0" xfId="1" applyNumberFormat="1" applyFont="1" applyFill="1" applyBorder="1" applyAlignment="1">
      <alignment horizontal="right"/>
    </xf>
    <xf numFmtId="181" fontId="18" fillId="0" borderId="0" xfId="1" applyNumberFormat="1" applyFont="1" applyFill="1" applyBorder="1" applyAlignment="1">
      <alignment horizontal="right"/>
    </xf>
    <xf numFmtId="38" fontId="18" fillId="0" borderId="0" xfId="3" applyFont="1" applyFill="1" applyBorder="1" applyAlignment="1">
      <alignment horizontal="right"/>
    </xf>
    <xf numFmtId="181" fontId="18" fillId="0" borderId="0" xfId="3" applyNumberFormat="1" applyFont="1" applyFill="1" applyBorder="1" applyAlignment="1">
      <alignment horizontal="right"/>
    </xf>
    <xf numFmtId="179" fontId="18" fillId="0" borderId="0" xfId="1" applyNumberFormat="1" applyFont="1" applyFill="1" applyBorder="1" applyAlignment="1">
      <alignment horizontal="right"/>
    </xf>
    <xf numFmtId="9" fontId="18" fillId="0" borderId="0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right" wrapText="1"/>
    </xf>
    <xf numFmtId="178" fontId="18" fillId="0" borderId="0" xfId="1" applyNumberFormat="1" applyFont="1" applyFill="1" applyBorder="1" applyAlignment="1">
      <alignment horizontal="right" wrapText="1"/>
    </xf>
    <xf numFmtId="179" fontId="18" fillId="0" borderId="0" xfId="1" applyNumberFormat="1" applyFont="1" applyFill="1" applyBorder="1" applyAlignment="1">
      <alignment horizontal="right" wrapText="1"/>
    </xf>
    <xf numFmtId="181" fontId="18" fillId="0" borderId="0" xfId="4" applyNumberFormat="1" applyFont="1" applyFill="1" applyBorder="1" applyAlignment="1">
      <alignment horizontal="right"/>
    </xf>
    <xf numFmtId="0" fontId="18" fillId="0" borderId="0" xfId="4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83" fontId="11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183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178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23" fillId="0" borderId="0" xfId="0" applyNumberFormat="1" applyFont="1" applyFill="1" applyBorder="1" applyAlignment="1"/>
    <xf numFmtId="183" fontId="23" fillId="0" borderId="0" xfId="0" applyNumberFormat="1" applyFont="1" applyFill="1" applyBorder="1" applyAlignment="1"/>
    <xf numFmtId="178" fontId="11" fillId="0" borderId="0" xfId="0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>
      <alignment horizontal="right"/>
    </xf>
    <xf numFmtId="0" fontId="9" fillId="2" borderId="0" xfId="1" applyFont="1" applyFill="1" applyBorder="1" applyAlignment="1">
      <alignment horizontal="right"/>
    </xf>
    <xf numFmtId="180" fontId="18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wrapText="1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8" fontId="18" fillId="0" borderId="0" xfId="6" applyFont="1" applyBorder="1" applyAlignment="1">
      <alignment horizontal="right"/>
    </xf>
    <xf numFmtId="181" fontId="18" fillId="0" borderId="0" xfId="1" applyNumberFormat="1" applyFont="1" applyBorder="1" applyAlignment="1">
      <alignment horizontal="right"/>
    </xf>
    <xf numFmtId="0" fontId="18" fillId="0" borderId="0" xfId="1" applyFont="1" applyBorder="1" applyAlignment="1">
      <alignment horizontal="right" wrapText="1"/>
    </xf>
    <xf numFmtId="10" fontId="18" fillId="0" borderId="0" xfId="1" applyNumberFormat="1" applyFont="1" applyFill="1" applyBorder="1" applyAlignment="1">
      <alignment horizontal="right" wrapText="1"/>
    </xf>
    <xf numFmtId="38" fontId="19" fillId="0" borderId="0" xfId="6" applyFont="1" applyFill="1" applyBorder="1" applyAlignment="1">
      <alignment horizontal="right"/>
    </xf>
    <xf numFmtId="49" fontId="18" fillId="0" borderId="0" xfId="1" applyNumberFormat="1" applyFont="1" applyBorder="1" applyAlignment="1">
      <alignment horizontal="right"/>
    </xf>
    <xf numFmtId="0" fontId="18" fillId="2" borderId="0" xfId="1" applyFont="1" applyFill="1" applyBorder="1" applyAlignment="1">
      <alignment horizontal="right" wrapText="1"/>
    </xf>
    <xf numFmtId="177" fontId="18" fillId="2" borderId="0" xfId="1" applyNumberFormat="1" applyFont="1" applyFill="1" applyBorder="1" applyAlignment="1">
      <alignment horizontal="right" wrapText="1"/>
    </xf>
    <xf numFmtId="10" fontId="18" fillId="2" borderId="0" xfId="1" quotePrefix="1" applyNumberFormat="1" applyFont="1" applyFill="1" applyBorder="1" applyAlignment="1">
      <alignment horizontal="right" wrapText="1"/>
    </xf>
    <xf numFmtId="49" fontId="18" fillId="2" borderId="0" xfId="1" applyNumberFormat="1" applyFont="1" applyFill="1" applyBorder="1" applyAlignment="1">
      <alignment horizontal="right" wrapText="1"/>
    </xf>
    <xf numFmtId="0" fontId="18" fillId="0" borderId="6" xfId="1" applyFont="1" applyFill="1" applyBorder="1" applyAlignment="1">
      <alignment horizontal="right"/>
    </xf>
    <xf numFmtId="10" fontId="18" fillId="2" borderId="6" xfId="1" applyNumberFormat="1" applyFont="1" applyFill="1" applyBorder="1" applyAlignment="1">
      <alignment horizontal="right" wrapText="1"/>
    </xf>
    <xf numFmtId="0" fontId="18" fillId="0" borderId="6" xfId="1" applyFont="1" applyBorder="1" applyAlignment="1">
      <alignment horizontal="right" wrapText="1"/>
    </xf>
    <xf numFmtId="0" fontId="18" fillId="2" borderId="6" xfId="1" applyNumberFormat="1" applyFont="1" applyFill="1" applyBorder="1" applyAlignment="1">
      <alignment horizontal="right" wrapText="1"/>
    </xf>
    <xf numFmtId="0" fontId="18" fillId="0" borderId="6" xfId="1" applyNumberFormat="1" applyFont="1" applyFill="1" applyBorder="1" applyAlignment="1">
      <alignment horizontal="right" wrapText="1"/>
    </xf>
    <xf numFmtId="0" fontId="16" fillId="0" borderId="36" xfId="1" applyFont="1" applyFill="1" applyBorder="1" applyAlignment="1">
      <alignment horizontal="left"/>
    </xf>
    <xf numFmtId="0" fontId="9" fillId="2" borderId="6" xfId="1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9" fontId="18" fillId="2" borderId="6" xfId="1" applyNumberFormat="1" applyFont="1" applyFill="1" applyBorder="1" applyAlignment="1">
      <alignment horizontal="right" wrapText="1"/>
    </xf>
    <xf numFmtId="178" fontId="18" fillId="2" borderId="6" xfId="1" applyNumberFormat="1" applyFont="1" applyFill="1" applyBorder="1" applyAlignment="1">
      <alignment horizontal="right" wrapText="1"/>
    </xf>
    <xf numFmtId="0" fontId="4" fillId="0" borderId="36" xfId="1" applyFont="1" applyFill="1" applyBorder="1" applyAlignment="1">
      <alignment horizontal="left" shrinkToFit="1"/>
    </xf>
    <xf numFmtId="0" fontId="4" fillId="0" borderId="36" xfId="1" applyFont="1" applyBorder="1" applyAlignment="1">
      <alignment horizontal="left"/>
    </xf>
    <xf numFmtId="0" fontId="4" fillId="0" borderId="19" xfId="2" applyNumberFormat="1" applyFont="1" applyFill="1" applyBorder="1" applyAlignment="1">
      <alignment horizontal="center" vertical="center"/>
    </xf>
    <xf numFmtId="0" fontId="4" fillId="0" borderId="21" xfId="2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 indent="4"/>
    </xf>
    <xf numFmtId="0" fontId="4" fillId="0" borderId="4" xfId="2" applyFont="1" applyBorder="1" applyAlignment="1">
      <alignment horizontal="distributed" vertical="center" indent="4"/>
    </xf>
    <xf numFmtId="0" fontId="4" fillId="0" borderId="5" xfId="2" applyFont="1" applyBorder="1" applyAlignment="1">
      <alignment horizontal="distributed" vertical="center" indent="4"/>
    </xf>
    <xf numFmtId="0" fontId="4" fillId="0" borderId="6" xfId="2" applyFont="1" applyBorder="1" applyAlignment="1">
      <alignment horizontal="distributed" vertical="center" indent="4"/>
    </xf>
    <xf numFmtId="0" fontId="4" fillId="0" borderId="0" xfId="2" applyFont="1" applyBorder="1" applyAlignment="1">
      <alignment horizontal="distributed" vertical="center" indent="4"/>
    </xf>
    <xf numFmtId="0" fontId="4" fillId="0" borderId="8" xfId="2" applyFont="1" applyBorder="1" applyAlignment="1">
      <alignment horizontal="distributed" vertical="center" indent="4"/>
    </xf>
    <xf numFmtId="0" fontId="4" fillId="0" borderId="9" xfId="2" applyFont="1" applyBorder="1" applyAlignment="1">
      <alignment horizontal="distributed" vertical="center" indent="4"/>
    </xf>
    <xf numFmtId="0" fontId="4" fillId="0" borderId="11" xfId="2" applyFont="1" applyBorder="1" applyAlignment="1">
      <alignment horizontal="distributed" vertical="center" indent="4"/>
    </xf>
    <xf numFmtId="0" fontId="4" fillId="0" borderId="12" xfId="2" applyFont="1" applyBorder="1" applyAlignment="1">
      <alignment horizontal="distributed" vertical="center" indent="4"/>
    </xf>
    <xf numFmtId="0" fontId="5" fillId="0" borderId="16" xfId="1" applyNumberFormat="1" applyFont="1" applyBorder="1" applyAlignment="1">
      <alignment horizontal="left" vertical="center"/>
    </xf>
    <xf numFmtId="0" fontId="5" fillId="0" borderId="17" xfId="1" applyNumberFormat="1" applyFont="1" applyBorder="1" applyAlignment="1">
      <alignment horizontal="left" vertical="center"/>
    </xf>
    <xf numFmtId="0" fontId="5" fillId="0" borderId="18" xfId="1" applyNumberFormat="1" applyFont="1" applyBorder="1" applyAlignment="1">
      <alignment horizontal="left" vertical="center"/>
    </xf>
    <xf numFmtId="0" fontId="4" fillId="0" borderId="16" xfId="1" applyNumberFormat="1" applyFont="1" applyBorder="1" applyAlignment="1">
      <alignment horizontal="left" vertical="center"/>
    </xf>
    <xf numFmtId="0" fontId="4" fillId="0" borderId="17" xfId="1" applyNumberFormat="1" applyFont="1" applyBorder="1" applyAlignment="1">
      <alignment horizontal="left" vertical="center"/>
    </xf>
    <xf numFmtId="0" fontId="4" fillId="0" borderId="18" xfId="1" applyNumberFormat="1" applyFont="1" applyBorder="1" applyAlignment="1">
      <alignment horizontal="left" vertical="center"/>
    </xf>
    <xf numFmtId="0" fontId="4" fillId="0" borderId="3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 indent="5"/>
    </xf>
    <xf numFmtId="0" fontId="4" fillId="0" borderId="4" xfId="1" applyFont="1" applyBorder="1" applyAlignment="1">
      <alignment horizontal="distributed" vertical="center" indent="5"/>
    </xf>
    <xf numFmtId="0" fontId="4" fillId="0" borderId="5" xfId="1" applyFont="1" applyBorder="1" applyAlignment="1">
      <alignment horizontal="distributed" vertical="center" indent="5"/>
    </xf>
    <xf numFmtId="0" fontId="4" fillId="0" borderId="9" xfId="1" applyFont="1" applyBorder="1" applyAlignment="1">
      <alignment horizontal="distributed" vertical="center" indent="5"/>
    </xf>
    <xf numFmtId="0" fontId="4" fillId="0" borderId="11" xfId="1" applyFont="1" applyBorder="1" applyAlignment="1">
      <alignment horizontal="distributed" vertical="center" indent="5"/>
    </xf>
    <xf numFmtId="0" fontId="4" fillId="0" borderId="12" xfId="1" applyFont="1" applyBorder="1" applyAlignment="1">
      <alignment horizontal="distributed" vertical="center" indent="5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4" fillId="0" borderId="19" xfId="2" applyNumberFormat="1" applyFont="1" applyBorder="1" applyAlignment="1">
      <alignment horizontal="center" vertical="center"/>
    </xf>
    <xf numFmtId="0" fontId="4" fillId="0" borderId="20" xfId="2" applyNumberFormat="1" applyFont="1" applyBorder="1" applyAlignment="1">
      <alignment horizontal="center" vertical="center"/>
    </xf>
    <xf numFmtId="0" fontId="4" fillId="0" borderId="21" xfId="2" applyNumberFormat="1" applyFont="1" applyBorder="1" applyAlignment="1">
      <alignment horizontal="center" vertical="center"/>
    </xf>
    <xf numFmtId="0" fontId="21" fillId="0" borderId="2" xfId="1" applyFont="1" applyBorder="1" applyAlignment="1">
      <alignment horizontal="left" vertical="center" indent="1"/>
    </xf>
    <xf numFmtId="0" fontId="21" fillId="0" borderId="4" xfId="1" applyFont="1" applyBorder="1" applyAlignment="1">
      <alignment horizontal="left" vertical="center" indent="1"/>
    </xf>
    <xf numFmtId="0" fontId="21" fillId="0" borderId="5" xfId="1" applyFont="1" applyBorder="1" applyAlignment="1">
      <alignment horizontal="left" vertical="center" indent="1"/>
    </xf>
    <xf numFmtId="0" fontId="21" fillId="0" borderId="6" xfId="1" applyFont="1" applyBorder="1" applyAlignment="1">
      <alignment horizontal="left" vertical="center" indent="1"/>
    </xf>
    <xf numFmtId="0" fontId="21" fillId="0" borderId="0" xfId="1" applyFont="1" applyBorder="1" applyAlignment="1">
      <alignment horizontal="left" vertical="center" indent="1"/>
    </xf>
    <xf numFmtId="0" fontId="21" fillId="0" borderId="8" xfId="1" applyFont="1" applyBorder="1" applyAlignment="1">
      <alignment horizontal="left" vertical="center" indent="1"/>
    </xf>
    <xf numFmtId="0" fontId="21" fillId="0" borderId="9" xfId="1" applyFont="1" applyBorder="1" applyAlignment="1">
      <alignment horizontal="left" vertical="center" indent="1"/>
    </xf>
    <xf numFmtId="0" fontId="21" fillId="0" borderId="11" xfId="1" applyFont="1" applyBorder="1" applyAlignment="1">
      <alignment horizontal="left" vertical="center" indent="1"/>
    </xf>
    <xf numFmtId="0" fontId="21" fillId="0" borderId="12" xfId="1" applyFont="1" applyBorder="1" applyAlignment="1">
      <alignment horizontal="left" vertical="center" indent="1"/>
    </xf>
    <xf numFmtId="0" fontId="4" fillId="0" borderId="16" xfId="1" applyNumberFormat="1" applyFont="1" applyFill="1" applyBorder="1" applyAlignment="1">
      <alignment horizontal="left" vertical="center"/>
    </xf>
    <xf numFmtId="0" fontId="4" fillId="0" borderId="17" xfId="1" applyNumberFormat="1" applyFont="1" applyFill="1" applyBorder="1" applyAlignment="1">
      <alignment horizontal="left" vertical="center"/>
    </xf>
    <xf numFmtId="0" fontId="4" fillId="0" borderId="18" xfId="1" applyNumberFormat="1" applyFont="1" applyFill="1" applyBorder="1" applyAlignment="1">
      <alignment horizontal="left" vertical="center"/>
    </xf>
    <xf numFmtId="0" fontId="7" fillId="0" borderId="4" xfId="1" applyNumberFormat="1" applyFont="1" applyFill="1" applyBorder="1" applyAlignment="1">
      <alignment horizontal="left" vertical="center"/>
    </xf>
    <xf numFmtId="0" fontId="7" fillId="0" borderId="5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8" xfId="1" applyNumberFormat="1" applyFont="1" applyFill="1" applyBorder="1" applyAlignment="1">
      <alignment horizontal="left" vertical="center"/>
    </xf>
    <xf numFmtId="0" fontId="7" fillId="0" borderId="11" xfId="1" applyNumberFormat="1" applyFont="1" applyFill="1" applyBorder="1" applyAlignment="1">
      <alignment horizontal="left" vertical="center"/>
    </xf>
    <xf numFmtId="0" fontId="7" fillId="0" borderId="12" xfId="1" applyNumberFormat="1" applyFont="1" applyFill="1" applyBorder="1" applyAlignment="1">
      <alignment horizontal="left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6" fontId="8" fillId="0" borderId="1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right" vertical="center"/>
    </xf>
    <xf numFmtId="0" fontId="7" fillId="0" borderId="4" xfId="1" applyNumberFormat="1" applyFont="1" applyBorder="1" applyAlignment="1">
      <alignment horizontal="right" vertical="center"/>
    </xf>
    <xf numFmtId="0" fontId="7" fillId="0" borderId="6" xfId="1" applyNumberFormat="1" applyFont="1" applyBorder="1" applyAlignment="1">
      <alignment horizontal="right"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9" xfId="1" applyNumberFormat="1" applyFont="1" applyBorder="1" applyAlignment="1">
      <alignment horizontal="right" vertical="center"/>
    </xf>
    <xf numFmtId="0" fontId="7" fillId="0" borderId="11" xfId="1" applyNumberFormat="1" applyFont="1" applyBorder="1" applyAlignment="1">
      <alignment horizontal="right" vertical="center"/>
    </xf>
    <xf numFmtId="0" fontId="20" fillId="0" borderId="2" xfId="2" applyFont="1" applyBorder="1" applyAlignment="1">
      <alignment horizontal="left" vertical="center" indent="1" shrinkToFit="1"/>
    </xf>
    <xf numFmtId="0" fontId="21" fillId="0" borderId="4" xfId="2" applyFont="1" applyBorder="1" applyAlignment="1">
      <alignment horizontal="left" vertical="center" indent="1" shrinkToFit="1"/>
    </xf>
    <xf numFmtId="0" fontId="21" fillId="0" borderId="5" xfId="2" applyFont="1" applyBorder="1" applyAlignment="1">
      <alignment horizontal="left" vertical="center" indent="1" shrinkToFit="1"/>
    </xf>
    <xf numFmtId="0" fontId="21" fillId="0" borderId="6" xfId="2" applyFont="1" applyBorder="1" applyAlignment="1">
      <alignment horizontal="left" vertical="center" indent="1" shrinkToFit="1"/>
    </xf>
    <xf numFmtId="0" fontId="21" fillId="0" borderId="0" xfId="2" applyFont="1" applyBorder="1" applyAlignment="1">
      <alignment horizontal="left" vertical="center" indent="1" shrinkToFit="1"/>
    </xf>
    <xf numFmtId="0" fontId="21" fillId="0" borderId="8" xfId="2" applyFont="1" applyBorder="1" applyAlignment="1">
      <alignment horizontal="left" vertical="center" indent="1" shrinkToFit="1"/>
    </xf>
    <xf numFmtId="0" fontId="21" fillId="0" borderId="0" xfId="2" applyFont="1" applyAlignment="1">
      <alignment horizontal="left" vertical="center" indent="1" shrinkToFit="1"/>
    </xf>
    <xf numFmtId="0" fontId="21" fillId="0" borderId="9" xfId="2" applyFont="1" applyBorder="1" applyAlignment="1">
      <alignment horizontal="left" vertical="center" indent="1" shrinkToFit="1"/>
    </xf>
    <xf numFmtId="0" fontId="21" fillId="0" borderId="11" xfId="2" applyFont="1" applyBorder="1" applyAlignment="1">
      <alignment horizontal="left" vertical="center" indent="1" shrinkToFit="1"/>
    </xf>
    <xf numFmtId="0" fontId="21" fillId="0" borderId="12" xfId="2" applyFont="1" applyBorder="1" applyAlignment="1">
      <alignment horizontal="left" vertical="center" indent="1" shrinkToFit="1"/>
    </xf>
    <xf numFmtId="0" fontId="4" fillId="0" borderId="13" xfId="1" applyNumberFormat="1" applyFont="1" applyBorder="1" applyAlignment="1">
      <alignment horizontal="left" vertical="center"/>
    </xf>
    <xf numFmtId="0" fontId="4" fillId="0" borderId="14" xfId="1" applyNumberFormat="1" applyFont="1" applyBorder="1" applyAlignment="1">
      <alignment horizontal="left" vertical="center"/>
    </xf>
    <xf numFmtId="0" fontId="4" fillId="0" borderId="15" xfId="1" applyNumberFormat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21" fillId="0" borderId="2" xfId="1" applyFont="1" applyBorder="1" applyAlignment="1">
      <alignment horizontal="distributed" vertical="center" indent="7"/>
    </xf>
    <xf numFmtId="0" fontId="21" fillId="0" borderId="4" xfId="1" applyFont="1" applyBorder="1" applyAlignment="1">
      <alignment horizontal="distributed" vertical="center" indent="7"/>
    </xf>
    <xf numFmtId="0" fontId="21" fillId="0" borderId="5" xfId="1" applyFont="1" applyBorder="1" applyAlignment="1">
      <alignment horizontal="distributed" vertical="center" indent="7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12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distributed" vertical="center" indent="14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distributed" textRotation="255"/>
    </xf>
    <xf numFmtId="0" fontId="4" fillId="0" borderId="9" xfId="1" applyFont="1" applyBorder="1" applyAlignment="1">
      <alignment horizontal="center" vertical="distributed" textRotation="255"/>
    </xf>
    <xf numFmtId="0" fontId="4" fillId="0" borderId="2" xfId="1" applyFont="1" applyBorder="1" applyAlignment="1">
      <alignment horizontal="center" vertical="distributed" textRotation="255"/>
    </xf>
    <xf numFmtId="0" fontId="4" fillId="0" borderId="32" xfId="1" applyFont="1" applyBorder="1" applyAlignment="1">
      <alignment horizontal="center" vertical="center" textRotation="255"/>
    </xf>
    <xf numFmtId="0" fontId="4" fillId="0" borderId="7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32" xfId="1" applyFont="1" applyBorder="1" applyAlignment="1">
      <alignment horizontal="center" vertical="distributed" textRotation="255"/>
    </xf>
    <xf numFmtId="0" fontId="4" fillId="0" borderId="7" xfId="1" applyFont="1" applyBorder="1" applyAlignment="1">
      <alignment horizontal="center" vertical="distributed" textRotation="255"/>
    </xf>
    <xf numFmtId="0" fontId="4" fillId="0" borderId="10" xfId="1" applyFont="1" applyBorder="1" applyAlignment="1">
      <alignment horizontal="center" vertical="distributed" textRotation="255"/>
    </xf>
    <xf numFmtId="0" fontId="10" fillId="0" borderId="32" xfId="1" applyFont="1" applyBorder="1" applyAlignment="1">
      <alignment horizontal="center" vertical="distributed" textRotation="255"/>
    </xf>
    <xf numFmtId="0" fontId="10" fillId="0" borderId="7" xfId="1" applyFont="1" applyBorder="1" applyAlignment="1">
      <alignment horizontal="center" vertical="distributed" textRotation="255"/>
    </xf>
    <xf numFmtId="0" fontId="10" fillId="0" borderId="10" xfId="1" applyFont="1" applyBorder="1" applyAlignment="1">
      <alignment horizontal="center" vertical="distributed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49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center" vertical="center" textRotation="255"/>
    </xf>
    <xf numFmtId="0" fontId="16" fillId="0" borderId="23" xfId="1" applyFont="1" applyBorder="1" applyAlignment="1">
      <alignment horizontal="left"/>
    </xf>
    <xf numFmtId="0" fontId="16" fillId="0" borderId="21" xfId="1" applyFont="1" applyBorder="1" applyAlignment="1">
      <alignment horizontal="left"/>
    </xf>
    <xf numFmtId="0" fontId="13" fillId="0" borderId="39" xfId="0" applyFont="1" applyBorder="1" applyAlignment="1">
      <alignment wrapText="1"/>
    </xf>
    <xf numFmtId="0" fontId="13" fillId="0" borderId="53" xfId="0" applyFont="1" applyBorder="1" applyAlignment="1"/>
    <xf numFmtId="0" fontId="16" fillId="0" borderId="23" xfId="1" applyFont="1" applyBorder="1" applyAlignment="1">
      <alignment horizontal="left" wrapText="1"/>
    </xf>
    <xf numFmtId="0" fontId="16" fillId="0" borderId="39" xfId="1" applyFont="1" applyBorder="1" applyAlignment="1">
      <alignment horizontal="left" wrapText="1"/>
    </xf>
    <xf numFmtId="0" fontId="16" fillId="0" borderId="33" xfId="1" applyFont="1" applyBorder="1" applyAlignment="1">
      <alignment horizontal="left"/>
    </xf>
    <xf numFmtId="178" fontId="4" fillId="0" borderId="3" xfId="1" applyNumberFormat="1" applyFont="1" applyBorder="1" applyAlignment="1">
      <alignment horizontal="center" vertical="center"/>
    </xf>
    <xf numFmtId="178" fontId="4" fillId="0" borderId="10" xfId="1" applyNumberFormat="1" applyFont="1" applyBorder="1" applyAlignment="1">
      <alignment horizontal="center" vertical="center"/>
    </xf>
    <xf numFmtId="0" fontId="22" fillId="0" borderId="23" xfId="1" applyFont="1" applyBorder="1" applyAlignment="1">
      <alignment horizontal="left" wrapText="1"/>
    </xf>
    <xf numFmtId="0" fontId="22" fillId="0" borderId="21" xfId="1" applyFont="1" applyBorder="1" applyAlignment="1">
      <alignment horizontal="left"/>
    </xf>
    <xf numFmtId="0" fontId="13" fillId="0" borderId="38" xfId="0" applyFont="1" applyFill="1" applyBorder="1" applyAlignment="1">
      <alignment horizontal="left" wrapText="1"/>
    </xf>
    <xf numFmtId="0" fontId="13" fillId="0" borderId="56" xfId="0" applyFont="1" applyFill="1" applyBorder="1" applyAlignment="1">
      <alignment horizontal="left" wrapText="1"/>
    </xf>
    <xf numFmtId="0" fontId="13" fillId="0" borderId="39" xfId="0" applyFont="1" applyFill="1" applyBorder="1" applyAlignment="1">
      <alignment horizontal="left" wrapText="1"/>
    </xf>
    <xf numFmtId="0" fontId="13" fillId="0" borderId="50" xfId="0" applyFont="1" applyFill="1" applyBorder="1" applyAlignment="1">
      <alignment horizontal="left" wrapText="1"/>
    </xf>
    <xf numFmtId="0" fontId="4" fillId="0" borderId="58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16" fillId="0" borderId="19" xfId="1" applyFont="1" applyBorder="1" applyAlignment="1">
      <alignment horizontal="left"/>
    </xf>
    <xf numFmtId="0" fontId="4" fillId="0" borderId="11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10" xfId="1" applyNumberFormat="1" applyFont="1" applyFill="1" applyBorder="1" applyAlignment="1">
      <alignment horizontal="center" vertical="center"/>
    </xf>
    <xf numFmtId="178" fontId="4" fillId="0" borderId="2" xfId="1" applyNumberFormat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9" xfId="1" applyNumberFormat="1" applyFont="1" applyBorder="1" applyAlignment="1">
      <alignment horizontal="center" vertical="center"/>
    </xf>
    <xf numFmtId="178" fontId="4" fillId="0" borderId="11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9" fontId="16" fillId="0" borderId="23" xfId="1" applyNumberFormat="1" applyFont="1" applyBorder="1" applyAlignment="1">
      <alignment horizontal="left"/>
    </xf>
    <xf numFmtId="0" fontId="4" fillId="0" borderId="39" xfId="1" applyFont="1" applyBorder="1" applyAlignment="1">
      <alignment horizontal="left" wrapText="1"/>
    </xf>
    <xf numFmtId="0" fontId="4" fillId="0" borderId="52" xfId="1" applyFont="1" applyBorder="1" applyAlignment="1">
      <alignment horizontal="left" wrapText="1"/>
    </xf>
    <xf numFmtId="0" fontId="4" fillId="0" borderId="50" xfId="1" applyFont="1" applyBorder="1" applyAlignment="1">
      <alignment horizontal="left" wrapText="1"/>
    </xf>
    <xf numFmtId="0" fontId="9" fillId="2" borderId="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6" fillId="0" borderId="19" xfId="1" applyFont="1" applyBorder="1" applyAlignment="1">
      <alignment horizontal="left" wrapText="1"/>
    </xf>
    <xf numFmtId="0" fontId="16" fillId="0" borderId="21" xfId="1" applyFont="1" applyBorder="1" applyAlignment="1">
      <alignment horizontal="left" wrapText="1"/>
    </xf>
    <xf numFmtId="0" fontId="13" fillId="0" borderId="53" xfId="0" applyFont="1" applyBorder="1" applyAlignment="1">
      <alignment wrapText="1"/>
    </xf>
    <xf numFmtId="0" fontId="16" fillId="0" borderId="38" xfId="1" applyFont="1" applyBorder="1" applyAlignment="1">
      <alignment horizontal="left"/>
    </xf>
    <xf numFmtId="0" fontId="16" fillId="0" borderId="44" xfId="1" applyFont="1" applyBorder="1" applyAlignment="1">
      <alignment horizontal="left"/>
    </xf>
    <xf numFmtId="0" fontId="16" fillId="0" borderId="39" xfId="1" applyFont="1" applyBorder="1" applyAlignment="1">
      <alignment horizontal="left"/>
    </xf>
    <xf numFmtId="0" fontId="16" fillId="0" borderId="46" xfId="1" applyFont="1" applyBorder="1" applyAlignment="1">
      <alignment horizontal="left"/>
    </xf>
    <xf numFmtId="0" fontId="16" fillId="0" borderId="42" xfId="1" applyFont="1" applyBorder="1" applyAlignment="1">
      <alignment horizontal="left"/>
    </xf>
    <xf numFmtId="0" fontId="16" fillId="0" borderId="35" xfId="1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54" xfId="1" applyFont="1" applyBorder="1" applyAlignment="1">
      <alignment horizontal="left" wrapText="1"/>
    </xf>
    <xf numFmtId="0" fontId="16" fillId="0" borderId="50" xfId="1" applyFont="1" applyBorder="1" applyAlignment="1">
      <alignment horizontal="left" wrapText="1"/>
    </xf>
    <xf numFmtId="0" fontId="16" fillId="0" borderId="38" xfId="1" applyFont="1" applyBorder="1" applyAlignment="1">
      <alignment horizontal="left" wrapText="1"/>
    </xf>
    <xf numFmtId="0" fontId="16" fillId="0" borderId="43" xfId="1" applyFont="1" applyBorder="1" applyAlignment="1">
      <alignment horizontal="left" wrapText="1"/>
    </xf>
    <xf numFmtId="0" fontId="16" fillId="0" borderId="47" xfId="1" applyFont="1" applyBorder="1" applyAlignment="1">
      <alignment horizontal="left"/>
    </xf>
    <xf numFmtId="0" fontId="16" fillId="0" borderId="35" xfId="1" applyFont="1" applyBorder="1" applyAlignment="1">
      <alignment horizontal="left" wrapText="1"/>
    </xf>
    <xf numFmtId="0" fontId="16" fillId="0" borderId="54" xfId="1" applyFont="1" applyBorder="1" applyAlignment="1">
      <alignment horizontal="left"/>
    </xf>
    <xf numFmtId="0" fontId="4" fillId="0" borderId="40" xfId="1" applyFont="1" applyBorder="1" applyAlignment="1">
      <alignment horizontal="left" wrapText="1"/>
    </xf>
    <xf numFmtId="0" fontId="4" fillId="0" borderId="40" xfId="1" applyFont="1" applyBorder="1" applyAlignment="1">
      <alignment horizontal="left"/>
    </xf>
  </cellXfs>
  <cellStyles count="8">
    <cellStyle name="パーセント 2" xfId="5"/>
    <cellStyle name="桁区切り" xfId="6" builtinId="6"/>
    <cellStyle name="桁区切り 2" xfId="3"/>
    <cellStyle name="標準" xfId="0" builtinId="0"/>
    <cellStyle name="標準 2" xfId="1"/>
    <cellStyle name="標準 2 2" xfId="4"/>
    <cellStyle name="標準_設計書（電気H19.4） 2" xfId="2"/>
    <cellStyle name="標準_土崎中改築南棟(機械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27"/>
  <sheetViews>
    <sheetView showGridLines="0" tabSelected="1" view="pageBreakPreview" zoomScale="80" zoomScaleNormal="100" zoomScaleSheetLayoutView="80" workbookViewId="0">
      <selection activeCell="C3" sqref="C3"/>
    </sheetView>
  </sheetViews>
  <sheetFormatPr defaultRowHeight="14.25" customHeight="1"/>
  <cols>
    <col min="1" max="1" width="3.75" style="2" customWidth="1"/>
    <col min="2" max="3" width="12.5" style="2" customWidth="1"/>
    <col min="4" max="4" width="3.25" style="2" customWidth="1"/>
    <col min="5" max="5" width="5.5" style="2" customWidth="1"/>
    <col min="6" max="6" width="4" style="2" customWidth="1"/>
    <col min="7" max="7" width="3.25" style="2" customWidth="1"/>
    <col min="8" max="8" width="9.5" style="2" customWidth="1"/>
    <col min="9" max="9" width="3.25" style="2" customWidth="1"/>
    <col min="10" max="10" width="1" style="2" customWidth="1"/>
    <col min="11" max="11" width="8.5" style="2" customWidth="1"/>
    <col min="12" max="12" width="3.25" style="2" customWidth="1"/>
    <col min="13" max="13" width="9.5" style="2" customWidth="1"/>
    <col min="14" max="14" width="3.25" style="2" customWidth="1"/>
    <col min="15" max="15" width="9.5" style="2" customWidth="1"/>
    <col min="16" max="16" width="7.5" style="2" customWidth="1"/>
    <col min="17" max="17" width="22.5" style="2" customWidth="1"/>
    <col min="18" max="19" width="3.75" style="2" customWidth="1"/>
    <col min="20" max="259" width="9" style="2"/>
    <col min="260" max="260" width="12.25" style="2" customWidth="1"/>
    <col min="261" max="261" width="11.875" style="2" customWidth="1"/>
    <col min="262" max="262" width="3.125" style="2" customWidth="1"/>
    <col min="263" max="263" width="9.25" style="2" customWidth="1"/>
    <col min="264" max="264" width="3.125" style="2" customWidth="1"/>
    <col min="265" max="265" width="9.25" style="2" customWidth="1"/>
    <col min="266" max="266" width="3.125" style="2" customWidth="1"/>
    <col min="267" max="267" width="9.25" style="2" customWidth="1"/>
    <col min="268" max="268" width="3.125" style="2" customWidth="1"/>
    <col min="269" max="269" width="9.25" style="2" customWidth="1"/>
    <col min="270" max="270" width="3.125" style="2" customWidth="1"/>
    <col min="271" max="271" width="9.25" style="2" customWidth="1"/>
    <col min="272" max="272" width="4.875" style="2" customWidth="1"/>
    <col min="273" max="273" width="23.125" style="2" customWidth="1"/>
    <col min="274" max="274" width="4.875" style="2" customWidth="1"/>
    <col min="275" max="515" width="9" style="2"/>
    <col min="516" max="516" width="12.25" style="2" customWidth="1"/>
    <col min="517" max="517" width="11.875" style="2" customWidth="1"/>
    <col min="518" max="518" width="3.125" style="2" customWidth="1"/>
    <col min="519" max="519" width="9.25" style="2" customWidth="1"/>
    <col min="520" max="520" width="3.125" style="2" customWidth="1"/>
    <col min="521" max="521" width="9.25" style="2" customWidth="1"/>
    <col min="522" max="522" width="3.125" style="2" customWidth="1"/>
    <col min="523" max="523" width="9.25" style="2" customWidth="1"/>
    <col min="524" max="524" width="3.125" style="2" customWidth="1"/>
    <col min="525" max="525" width="9.25" style="2" customWidth="1"/>
    <col min="526" max="526" width="3.125" style="2" customWidth="1"/>
    <col min="527" max="527" width="9.25" style="2" customWidth="1"/>
    <col min="528" max="528" width="4.875" style="2" customWidth="1"/>
    <col min="529" max="529" width="23.125" style="2" customWidth="1"/>
    <col min="530" max="530" width="4.875" style="2" customWidth="1"/>
    <col min="531" max="771" width="9" style="2"/>
    <col min="772" max="772" width="12.25" style="2" customWidth="1"/>
    <col min="773" max="773" width="11.875" style="2" customWidth="1"/>
    <col min="774" max="774" width="3.125" style="2" customWidth="1"/>
    <col min="775" max="775" width="9.25" style="2" customWidth="1"/>
    <col min="776" max="776" width="3.125" style="2" customWidth="1"/>
    <col min="777" max="777" width="9.25" style="2" customWidth="1"/>
    <col min="778" max="778" width="3.125" style="2" customWidth="1"/>
    <col min="779" max="779" width="9.25" style="2" customWidth="1"/>
    <col min="780" max="780" width="3.125" style="2" customWidth="1"/>
    <col min="781" max="781" width="9.25" style="2" customWidth="1"/>
    <col min="782" max="782" width="3.125" style="2" customWidth="1"/>
    <col min="783" max="783" width="9.25" style="2" customWidth="1"/>
    <col min="784" max="784" width="4.875" style="2" customWidth="1"/>
    <col min="785" max="785" width="23.125" style="2" customWidth="1"/>
    <col min="786" max="786" width="4.875" style="2" customWidth="1"/>
    <col min="787" max="1027" width="9" style="2"/>
    <col min="1028" max="1028" width="12.25" style="2" customWidth="1"/>
    <col min="1029" max="1029" width="11.875" style="2" customWidth="1"/>
    <col min="1030" max="1030" width="3.125" style="2" customWidth="1"/>
    <col min="1031" max="1031" width="9.25" style="2" customWidth="1"/>
    <col min="1032" max="1032" width="3.125" style="2" customWidth="1"/>
    <col min="1033" max="1033" width="9.25" style="2" customWidth="1"/>
    <col min="1034" max="1034" width="3.125" style="2" customWidth="1"/>
    <col min="1035" max="1035" width="9.25" style="2" customWidth="1"/>
    <col min="1036" max="1036" width="3.125" style="2" customWidth="1"/>
    <col min="1037" max="1037" width="9.25" style="2" customWidth="1"/>
    <col min="1038" max="1038" width="3.125" style="2" customWidth="1"/>
    <col min="1039" max="1039" width="9.25" style="2" customWidth="1"/>
    <col min="1040" max="1040" width="4.875" style="2" customWidth="1"/>
    <col min="1041" max="1041" width="23.125" style="2" customWidth="1"/>
    <col min="1042" max="1042" width="4.875" style="2" customWidth="1"/>
    <col min="1043" max="1283" width="9" style="2"/>
    <col min="1284" max="1284" width="12.25" style="2" customWidth="1"/>
    <col min="1285" max="1285" width="11.875" style="2" customWidth="1"/>
    <col min="1286" max="1286" width="3.125" style="2" customWidth="1"/>
    <col min="1287" max="1287" width="9.25" style="2" customWidth="1"/>
    <col min="1288" max="1288" width="3.125" style="2" customWidth="1"/>
    <col min="1289" max="1289" width="9.25" style="2" customWidth="1"/>
    <col min="1290" max="1290" width="3.125" style="2" customWidth="1"/>
    <col min="1291" max="1291" width="9.25" style="2" customWidth="1"/>
    <col min="1292" max="1292" width="3.125" style="2" customWidth="1"/>
    <col min="1293" max="1293" width="9.25" style="2" customWidth="1"/>
    <col min="1294" max="1294" width="3.125" style="2" customWidth="1"/>
    <col min="1295" max="1295" width="9.25" style="2" customWidth="1"/>
    <col min="1296" max="1296" width="4.875" style="2" customWidth="1"/>
    <col min="1297" max="1297" width="23.125" style="2" customWidth="1"/>
    <col min="1298" max="1298" width="4.875" style="2" customWidth="1"/>
    <col min="1299" max="1539" width="9" style="2"/>
    <col min="1540" max="1540" width="12.25" style="2" customWidth="1"/>
    <col min="1541" max="1541" width="11.875" style="2" customWidth="1"/>
    <col min="1542" max="1542" width="3.125" style="2" customWidth="1"/>
    <col min="1543" max="1543" width="9.25" style="2" customWidth="1"/>
    <col min="1544" max="1544" width="3.125" style="2" customWidth="1"/>
    <col min="1545" max="1545" width="9.25" style="2" customWidth="1"/>
    <col min="1546" max="1546" width="3.125" style="2" customWidth="1"/>
    <col min="1547" max="1547" width="9.25" style="2" customWidth="1"/>
    <col min="1548" max="1548" width="3.125" style="2" customWidth="1"/>
    <col min="1549" max="1549" width="9.25" style="2" customWidth="1"/>
    <col min="1550" max="1550" width="3.125" style="2" customWidth="1"/>
    <col min="1551" max="1551" width="9.25" style="2" customWidth="1"/>
    <col min="1552" max="1552" width="4.875" style="2" customWidth="1"/>
    <col min="1553" max="1553" width="23.125" style="2" customWidth="1"/>
    <col min="1554" max="1554" width="4.875" style="2" customWidth="1"/>
    <col min="1555" max="1795" width="9" style="2"/>
    <col min="1796" max="1796" width="12.25" style="2" customWidth="1"/>
    <col min="1797" max="1797" width="11.875" style="2" customWidth="1"/>
    <col min="1798" max="1798" width="3.125" style="2" customWidth="1"/>
    <col min="1799" max="1799" width="9.25" style="2" customWidth="1"/>
    <col min="1800" max="1800" width="3.125" style="2" customWidth="1"/>
    <col min="1801" max="1801" width="9.25" style="2" customWidth="1"/>
    <col min="1802" max="1802" width="3.125" style="2" customWidth="1"/>
    <col min="1803" max="1803" width="9.25" style="2" customWidth="1"/>
    <col min="1804" max="1804" width="3.125" style="2" customWidth="1"/>
    <col min="1805" max="1805" width="9.25" style="2" customWidth="1"/>
    <col min="1806" max="1806" width="3.125" style="2" customWidth="1"/>
    <col min="1807" max="1807" width="9.25" style="2" customWidth="1"/>
    <col min="1808" max="1808" width="4.875" style="2" customWidth="1"/>
    <col min="1809" max="1809" width="23.125" style="2" customWidth="1"/>
    <col min="1810" max="1810" width="4.875" style="2" customWidth="1"/>
    <col min="1811" max="2051" width="9" style="2"/>
    <col min="2052" max="2052" width="12.25" style="2" customWidth="1"/>
    <col min="2053" max="2053" width="11.875" style="2" customWidth="1"/>
    <col min="2054" max="2054" width="3.125" style="2" customWidth="1"/>
    <col min="2055" max="2055" width="9.25" style="2" customWidth="1"/>
    <col min="2056" max="2056" width="3.125" style="2" customWidth="1"/>
    <col min="2057" max="2057" width="9.25" style="2" customWidth="1"/>
    <col min="2058" max="2058" width="3.125" style="2" customWidth="1"/>
    <col min="2059" max="2059" width="9.25" style="2" customWidth="1"/>
    <col min="2060" max="2060" width="3.125" style="2" customWidth="1"/>
    <col min="2061" max="2061" width="9.25" style="2" customWidth="1"/>
    <col min="2062" max="2062" width="3.125" style="2" customWidth="1"/>
    <col min="2063" max="2063" width="9.25" style="2" customWidth="1"/>
    <col min="2064" max="2064" width="4.875" style="2" customWidth="1"/>
    <col min="2065" max="2065" width="23.125" style="2" customWidth="1"/>
    <col min="2066" max="2066" width="4.875" style="2" customWidth="1"/>
    <col min="2067" max="2307" width="9" style="2"/>
    <col min="2308" max="2308" width="12.25" style="2" customWidth="1"/>
    <col min="2309" max="2309" width="11.875" style="2" customWidth="1"/>
    <col min="2310" max="2310" width="3.125" style="2" customWidth="1"/>
    <col min="2311" max="2311" width="9.25" style="2" customWidth="1"/>
    <col min="2312" max="2312" width="3.125" style="2" customWidth="1"/>
    <col min="2313" max="2313" width="9.25" style="2" customWidth="1"/>
    <col min="2314" max="2314" width="3.125" style="2" customWidth="1"/>
    <col min="2315" max="2315" width="9.25" style="2" customWidth="1"/>
    <col min="2316" max="2316" width="3.125" style="2" customWidth="1"/>
    <col min="2317" max="2317" width="9.25" style="2" customWidth="1"/>
    <col min="2318" max="2318" width="3.125" style="2" customWidth="1"/>
    <col min="2319" max="2319" width="9.25" style="2" customWidth="1"/>
    <col min="2320" max="2320" width="4.875" style="2" customWidth="1"/>
    <col min="2321" max="2321" width="23.125" style="2" customWidth="1"/>
    <col min="2322" max="2322" width="4.875" style="2" customWidth="1"/>
    <col min="2323" max="2563" width="9" style="2"/>
    <col min="2564" max="2564" width="12.25" style="2" customWidth="1"/>
    <col min="2565" max="2565" width="11.875" style="2" customWidth="1"/>
    <col min="2566" max="2566" width="3.125" style="2" customWidth="1"/>
    <col min="2567" max="2567" width="9.25" style="2" customWidth="1"/>
    <col min="2568" max="2568" width="3.125" style="2" customWidth="1"/>
    <col min="2569" max="2569" width="9.25" style="2" customWidth="1"/>
    <col min="2570" max="2570" width="3.125" style="2" customWidth="1"/>
    <col min="2571" max="2571" width="9.25" style="2" customWidth="1"/>
    <col min="2572" max="2572" width="3.125" style="2" customWidth="1"/>
    <col min="2573" max="2573" width="9.25" style="2" customWidth="1"/>
    <col min="2574" max="2574" width="3.125" style="2" customWidth="1"/>
    <col min="2575" max="2575" width="9.25" style="2" customWidth="1"/>
    <col min="2576" max="2576" width="4.875" style="2" customWidth="1"/>
    <col min="2577" max="2577" width="23.125" style="2" customWidth="1"/>
    <col min="2578" max="2578" width="4.875" style="2" customWidth="1"/>
    <col min="2579" max="2819" width="9" style="2"/>
    <col min="2820" max="2820" width="12.25" style="2" customWidth="1"/>
    <col min="2821" max="2821" width="11.875" style="2" customWidth="1"/>
    <col min="2822" max="2822" width="3.125" style="2" customWidth="1"/>
    <col min="2823" max="2823" width="9.25" style="2" customWidth="1"/>
    <col min="2824" max="2824" width="3.125" style="2" customWidth="1"/>
    <col min="2825" max="2825" width="9.25" style="2" customWidth="1"/>
    <col min="2826" max="2826" width="3.125" style="2" customWidth="1"/>
    <col min="2827" max="2827" width="9.25" style="2" customWidth="1"/>
    <col min="2828" max="2828" width="3.125" style="2" customWidth="1"/>
    <col min="2829" max="2829" width="9.25" style="2" customWidth="1"/>
    <col min="2830" max="2830" width="3.125" style="2" customWidth="1"/>
    <col min="2831" max="2831" width="9.25" style="2" customWidth="1"/>
    <col min="2832" max="2832" width="4.875" style="2" customWidth="1"/>
    <col min="2833" max="2833" width="23.125" style="2" customWidth="1"/>
    <col min="2834" max="2834" width="4.875" style="2" customWidth="1"/>
    <col min="2835" max="3075" width="9" style="2"/>
    <col min="3076" max="3076" width="12.25" style="2" customWidth="1"/>
    <col min="3077" max="3077" width="11.875" style="2" customWidth="1"/>
    <col min="3078" max="3078" width="3.125" style="2" customWidth="1"/>
    <col min="3079" max="3079" width="9.25" style="2" customWidth="1"/>
    <col min="3080" max="3080" width="3.125" style="2" customWidth="1"/>
    <col min="3081" max="3081" width="9.25" style="2" customWidth="1"/>
    <col min="3082" max="3082" width="3.125" style="2" customWidth="1"/>
    <col min="3083" max="3083" width="9.25" style="2" customWidth="1"/>
    <col min="3084" max="3084" width="3.125" style="2" customWidth="1"/>
    <col min="3085" max="3085" width="9.25" style="2" customWidth="1"/>
    <col min="3086" max="3086" width="3.125" style="2" customWidth="1"/>
    <col min="3087" max="3087" width="9.25" style="2" customWidth="1"/>
    <col min="3088" max="3088" width="4.875" style="2" customWidth="1"/>
    <col min="3089" max="3089" width="23.125" style="2" customWidth="1"/>
    <col min="3090" max="3090" width="4.875" style="2" customWidth="1"/>
    <col min="3091" max="3331" width="9" style="2"/>
    <col min="3332" max="3332" width="12.25" style="2" customWidth="1"/>
    <col min="3333" max="3333" width="11.875" style="2" customWidth="1"/>
    <col min="3334" max="3334" width="3.125" style="2" customWidth="1"/>
    <col min="3335" max="3335" width="9.25" style="2" customWidth="1"/>
    <col min="3336" max="3336" width="3.125" style="2" customWidth="1"/>
    <col min="3337" max="3337" width="9.25" style="2" customWidth="1"/>
    <col min="3338" max="3338" width="3.125" style="2" customWidth="1"/>
    <col min="3339" max="3339" width="9.25" style="2" customWidth="1"/>
    <col min="3340" max="3340" width="3.125" style="2" customWidth="1"/>
    <col min="3341" max="3341" width="9.25" style="2" customWidth="1"/>
    <col min="3342" max="3342" width="3.125" style="2" customWidth="1"/>
    <col min="3343" max="3343" width="9.25" style="2" customWidth="1"/>
    <col min="3344" max="3344" width="4.875" style="2" customWidth="1"/>
    <col min="3345" max="3345" width="23.125" style="2" customWidth="1"/>
    <col min="3346" max="3346" width="4.875" style="2" customWidth="1"/>
    <col min="3347" max="3587" width="9" style="2"/>
    <col min="3588" max="3588" width="12.25" style="2" customWidth="1"/>
    <col min="3589" max="3589" width="11.875" style="2" customWidth="1"/>
    <col min="3590" max="3590" width="3.125" style="2" customWidth="1"/>
    <col min="3591" max="3591" width="9.25" style="2" customWidth="1"/>
    <col min="3592" max="3592" width="3.125" style="2" customWidth="1"/>
    <col min="3593" max="3593" width="9.25" style="2" customWidth="1"/>
    <col min="3594" max="3594" width="3.125" style="2" customWidth="1"/>
    <col min="3595" max="3595" width="9.25" style="2" customWidth="1"/>
    <col min="3596" max="3596" width="3.125" style="2" customWidth="1"/>
    <col min="3597" max="3597" width="9.25" style="2" customWidth="1"/>
    <col min="3598" max="3598" width="3.125" style="2" customWidth="1"/>
    <col min="3599" max="3599" width="9.25" style="2" customWidth="1"/>
    <col min="3600" max="3600" width="4.875" style="2" customWidth="1"/>
    <col min="3601" max="3601" width="23.125" style="2" customWidth="1"/>
    <col min="3602" max="3602" width="4.875" style="2" customWidth="1"/>
    <col min="3603" max="3843" width="9" style="2"/>
    <col min="3844" max="3844" width="12.25" style="2" customWidth="1"/>
    <col min="3845" max="3845" width="11.875" style="2" customWidth="1"/>
    <col min="3846" max="3846" width="3.125" style="2" customWidth="1"/>
    <col min="3847" max="3847" width="9.25" style="2" customWidth="1"/>
    <col min="3848" max="3848" width="3.125" style="2" customWidth="1"/>
    <col min="3849" max="3849" width="9.25" style="2" customWidth="1"/>
    <col min="3850" max="3850" width="3.125" style="2" customWidth="1"/>
    <col min="3851" max="3851" width="9.25" style="2" customWidth="1"/>
    <col min="3852" max="3852" width="3.125" style="2" customWidth="1"/>
    <col min="3853" max="3853" width="9.25" style="2" customWidth="1"/>
    <col min="3854" max="3854" width="3.125" style="2" customWidth="1"/>
    <col min="3855" max="3855" width="9.25" style="2" customWidth="1"/>
    <col min="3856" max="3856" width="4.875" style="2" customWidth="1"/>
    <col min="3857" max="3857" width="23.125" style="2" customWidth="1"/>
    <col min="3858" max="3858" width="4.875" style="2" customWidth="1"/>
    <col min="3859" max="4099" width="9" style="2"/>
    <col min="4100" max="4100" width="12.25" style="2" customWidth="1"/>
    <col min="4101" max="4101" width="11.875" style="2" customWidth="1"/>
    <col min="4102" max="4102" width="3.125" style="2" customWidth="1"/>
    <col min="4103" max="4103" width="9.25" style="2" customWidth="1"/>
    <col min="4104" max="4104" width="3.125" style="2" customWidth="1"/>
    <col min="4105" max="4105" width="9.25" style="2" customWidth="1"/>
    <col min="4106" max="4106" width="3.125" style="2" customWidth="1"/>
    <col min="4107" max="4107" width="9.25" style="2" customWidth="1"/>
    <col min="4108" max="4108" width="3.125" style="2" customWidth="1"/>
    <col min="4109" max="4109" width="9.25" style="2" customWidth="1"/>
    <col min="4110" max="4110" width="3.125" style="2" customWidth="1"/>
    <col min="4111" max="4111" width="9.25" style="2" customWidth="1"/>
    <col min="4112" max="4112" width="4.875" style="2" customWidth="1"/>
    <col min="4113" max="4113" width="23.125" style="2" customWidth="1"/>
    <col min="4114" max="4114" width="4.875" style="2" customWidth="1"/>
    <col min="4115" max="4355" width="9" style="2"/>
    <col min="4356" max="4356" width="12.25" style="2" customWidth="1"/>
    <col min="4357" max="4357" width="11.875" style="2" customWidth="1"/>
    <col min="4358" max="4358" width="3.125" style="2" customWidth="1"/>
    <col min="4359" max="4359" width="9.25" style="2" customWidth="1"/>
    <col min="4360" max="4360" width="3.125" style="2" customWidth="1"/>
    <col min="4361" max="4361" width="9.25" style="2" customWidth="1"/>
    <col min="4362" max="4362" width="3.125" style="2" customWidth="1"/>
    <col min="4363" max="4363" width="9.25" style="2" customWidth="1"/>
    <col min="4364" max="4364" width="3.125" style="2" customWidth="1"/>
    <col min="4365" max="4365" width="9.25" style="2" customWidth="1"/>
    <col min="4366" max="4366" width="3.125" style="2" customWidth="1"/>
    <col min="4367" max="4367" width="9.25" style="2" customWidth="1"/>
    <col min="4368" max="4368" width="4.875" style="2" customWidth="1"/>
    <col min="4369" max="4369" width="23.125" style="2" customWidth="1"/>
    <col min="4370" max="4370" width="4.875" style="2" customWidth="1"/>
    <col min="4371" max="4611" width="9" style="2"/>
    <col min="4612" max="4612" width="12.25" style="2" customWidth="1"/>
    <col min="4613" max="4613" width="11.875" style="2" customWidth="1"/>
    <col min="4614" max="4614" width="3.125" style="2" customWidth="1"/>
    <col min="4615" max="4615" width="9.25" style="2" customWidth="1"/>
    <col min="4616" max="4616" width="3.125" style="2" customWidth="1"/>
    <col min="4617" max="4617" width="9.25" style="2" customWidth="1"/>
    <col min="4618" max="4618" width="3.125" style="2" customWidth="1"/>
    <col min="4619" max="4619" width="9.25" style="2" customWidth="1"/>
    <col min="4620" max="4620" width="3.125" style="2" customWidth="1"/>
    <col min="4621" max="4621" width="9.25" style="2" customWidth="1"/>
    <col min="4622" max="4622" width="3.125" style="2" customWidth="1"/>
    <col min="4623" max="4623" width="9.25" style="2" customWidth="1"/>
    <col min="4624" max="4624" width="4.875" style="2" customWidth="1"/>
    <col min="4625" max="4625" width="23.125" style="2" customWidth="1"/>
    <col min="4626" max="4626" width="4.875" style="2" customWidth="1"/>
    <col min="4627" max="4867" width="9" style="2"/>
    <col min="4868" max="4868" width="12.25" style="2" customWidth="1"/>
    <col min="4869" max="4869" width="11.875" style="2" customWidth="1"/>
    <col min="4870" max="4870" width="3.125" style="2" customWidth="1"/>
    <col min="4871" max="4871" width="9.25" style="2" customWidth="1"/>
    <col min="4872" max="4872" width="3.125" style="2" customWidth="1"/>
    <col min="4873" max="4873" width="9.25" style="2" customWidth="1"/>
    <col min="4874" max="4874" width="3.125" style="2" customWidth="1"/>
    <col min="4875" max="4875" width="9.25" style="2" customWidth="1"/>
    <col min="4876" max="4876" width="3.125" style="2" customWidth="1"/>
    <col min="4877" max="4877" width="9.25" style="2" customWidth="1"/>
    <col min="4878" max="4878" width="3.125" style="2" customWidth="1"/>
    <col min="4879" max="4879" width="9.25" style="2" customWidth="1"/>
    <col min="4880" max="4880" width="4.875" style="2" customWidth="1"/>
    <col min="4881" max="4881" width="23.125" style="2" customWidth="1"/>
    <col min="4882" max="4882" width="4.875" style="2" customWidth="1"/>
    <col min="4883" max="5123" width="9" style="2"/>
    <col min="5124" max="5124" width="12.25" style="2" customWidth="1"/>
    <col min="5125" max="5125" width="11.875" style="2" customWidth="1"/>
    <col min="5126" max="5126" width="3.125" style="2" customWidth="1"/>
    <col min="5127" max="5127" width="9.25" style="2" customWidth="1"/>
    <col min="5128" max="5128" width="3.125" style="2" customWidth="1"/>
    <col min="5129" max="5129" width="9.25" style="2" customWidth="1"/>
    <col min="5130" max="5130" width="3.125" style="2" customWidth="1"/>
    <col min="5131" max="5131" width="9.25" style="2" customWidth="1"/>
    <col min="5132" max="5132" width="3.125" style="2" customWidth="1"/>
    <col min="5133" max="5133" width="9.25" style="2" customWidth="1"/>
    <col min="5134" max="5134" width="3.125" style="2" customWidth="1"/>
    <col min="5135" max="5135" width="9.25" style="2" customWidth="1"/>
    <col min="5136" max="5136" width="4.875" style="2" customWidth="1"/>
    <col min="5137" max="5137" width="23.125" style="2" customWidth="1"/>
    <col min="5138" max="5138" width="4.875" style="2" customWidth="1"/>
    <col min="5139" max="5379" width="9" style="2"/>
    <col min="5380" max="5380" width="12.25" style="2" customWidth="1"/>
    <col min="5381" max="5381" width="11.875" style="2" customWidth="1"/>
    <col min="5382" max="5382" width="3.125" style="2" customWidth="1"/>
    <col min="5383" max="5383" width="9.25" style="2" customWidth="1"/>
    <col min="5384" max="5384" width="3.125" style="2" customWidth="1"/>
    <col min="5385" max="5385" width="9.25" style="2" customWidth="1"/>
    <col min="5386" max="5386" width="3.125" style="2" customWidth="1"/>
    <col min="5387" max="5387" width="9.25" style="2" customWidth="1"/>
    <col min="5388" max="5388" width="3.125" style="2" customWidth="1"/>
    <col min="5389" max="5389" width="9.25" style="2" customWidth="1"/>
    <col min="5390" max="5390" width="3.125" style="2" customWidth="1"/>
    <col min="5391" max="5391" width="9.25" style="2" customWidth="1"/>
    <col min="5392" max="5392" width="4.875" style="2" customWidth="1"/>
    <col min="5393" max="5393" width="23.125" style="2" customWidth="1"/>
    <col min="5394" max="5394" width="4.875" style="2" customWidth="1"/>
    <col min="5395" max="5635" width="9" style="2"/>
    <col min="5636" max="5636" width="12.25" style="2" customWidth="1"/>
    <col min="5637" max="5637" width="11.875" style="2" customWidth="1"/>
    <col min="5638" max="5638" width="3.125" style="2" customWidth="1"/>
    <col min="5639" max="5639" width="9.25" style="2" customWidth="1"/>
    <col min="5640" max="5640" width="3.125" style="2" customWidth="1"/>
    <col min="5641" max="5641" width="9.25" style="2" customWidth="1"/>
    <col min="5642" max="5642" width="3.125" style="2" customWidth="1"/>
    <col min="5643" max="5643" width="9.25" style="2" customWidth="1"/>
    <col min="5644" max="5644" width="3.125" style="2" customWidth="1"/>
    <col min="5645" max="5645" width="9.25" style="2" customWidth="1"/>
    <col min="5646" max="5646" width="3.125" style="2" customWidth="1"/>
    <col min="5647" max="5647" width="9.25" style="2" customWidth="1"/>
    <col min="5648" max="5648" width="4.875" style="2" customWidth="1"/>
    <col min="5649" max="5649" width="23.125" style="2" customWidth="1"/>
    <col min="5650" max="5650" width="4.875" style="2" customWidth="1"/>
    <col min="5651" max="5891" width="9" style="2"/>
    <col min="5892" max="5892" width="12.25" style="2" customWidth="1"/>
    <col min="5893" max="5893" width="11.875" style="2" customWidth="1"/>
    <col min="5894" max="5894" width="3.125" style="2" customWidth="1"/>
    <col min="5895" max="5895" width="9.25" style="2" customWidth="1"/>
    <col min="5896" max="5896" width="3.125" style="2" customWidth="1"/>
    <col min="5897" max="5897" width="9.25" style="2" customWidth="1"/>
    <col min="5898" max="5898" width="3.125" style="2" customWidth="1"/>
    <col min="5899" max="5899" width="9.25" style="2" customWidth="1"/>
    <col min="5900" max="5900" width="3.125" style="2" customWidth="1"/>
    <col min="5901" max="5901" width="9.25" style="2" customWidth="1"/>
    <col min="5902" max="5902" width="3.125" style="2" customWidth="1"/>
    <col min="5903" max="5903" width="9.25" style="2" customWidth="1"/>
    <col min="5904" max="5904" width="4.875" style="2" customWidth="1"/>
    <col min="5905" max="5905" width="23.125" style="2" customWidth="1"/>
    <col min="5906" max="5906" width="4.875" style="2" customWidth="1"/>
    <col min="5907" max="6147" width="9" style="2"/>
    <col min="6148" max="6148" width="12.25" style="2" customWidth="1"/>
    <col min="6149" max="6149" width="11.875" style="2" customWidth="1"/>
    <col min="6150" max="6150" width="3.125" style="2" customWidth="1"/>
    <col min="6151" max="6151" width="9.25" style="2" customWidth="1"/>
    <col min="6152" max="6152" width="3.125" style="2" customWidth="1"/>
    <col min="6153" max="6153" width="9.25" style="2" customWidth="1"/>
    <col min="6154" max="6154" width="3.125" style="2" customWidth="1"/>
    <col min="6155" max="6155" width="9.25" style="2" customWidth="1"/>
    <col min="6156" max="6156" width="3.125" style="2" customWidth="1"/>
    <col min="6157" max="6157" width="9.25" style="2" customWidth="1"/>
    <col min="6158" max="6158" width="3.125" style="2" customWidth="1"/>
    <col min="6159" max="6159" width="9.25" style="2" customWidth="1"/>
    <col min="6160" max="6160" width="4.875" style="2" customWidth="1"/>
    <col min="6161" max="6161" width="23.125" style="2" customWidth="1"/>
    <col min="6162" max="6162" width="4.875" style="2" customWidth="1"/>
    <col min="6163" max="6403" width="9" style="2"/>
    <col min="6404" max="6404" width="12.25" style="2" customWidth="1"/>
    <col min="6405" max="6405" width="11.875" style="2" customWidth="1"/>
    <col min="6406" max="6406" width="3.125" style="2" customWidth="1"/>
    <col min="6407" max="6407" width="9.25" style="2" customWidth="1"/>
    <col min="6408" max="6408" width="3.125" style="2" customWidth="1"/>
    <col min="6409" max="6409" width="9.25" style="2" customWidth="1"/>
    <col min="6410" max="6410" width="3.125" style="2" customWidth="1"/>
    <col min="6411" max="6411" width="9.25" style="2" customWidth="1"/>
    <col min="6412" max="6412" width="3.125" style="2" customWidth="1"/>
    <col min="6413" max="6413" width="9.25" style="2" customWidth="1"/>
    <col min="6414" max="6414" width="3.125" style="2" customWidth="1"/>
    <col min="6415" max="6415" width="9.25" style="2" customWidth="1"/>
    <col min="6416" max="6416" width="4.875" style="2" customWidth="1"/>
    <col min="6417" max="6417" width="23.125" style="2" customWidth="1"/>
    <col min="6418" max="6418" width="4.875" style="2" customWidth="1"/>
    <col min="6419" max="6659" width="9" style="2"/>
    <col min="6660" max="6660" width="12.25" style="2" customWidth="1"/>
    <col min="6661" max="6661" width="11.875" style="2" customWidth="1"/>
    <col min="6662" max="6662" width="3.125" style="2" customWidth="1"/>
    <col min="6663" max="6663" width="9.25" style="2" customWidth="1"/>
    <col min="6664" max="6664" width="3.125" style="2" customWidth="1"/>
    <col min="6665" max="6665" width="9.25" style="2" customWidth="1"/>
    <col min="6666" max="6666" width="3.125" style="2" customWidth="1"/>
    <col min="6667" max="6667" width="9.25" style="2" customWidth="1"/>
    <col min="6668" max="6668" width="3.125" style="2" customWidth="1"/>
    <col min="6669" max="6669" width="9.25" style="2" customWidth="1"/>
    <col min="6670" max="6670" width="3.125" style="2" customWidth="1"/>
    <col min="6671" max="6671" width="9.25" style="2" customWidth="1"/>
    <col min="6672" max="6672" width="4.875" style="2" customWidth="1"/>
    <col min="6673" max="6673" width="23.125" style="2" customWidth="1"/>
    <col min="6674" max="6674" width="4.875" style="2" customWidth="1"/>
    <col min="6675" max="6915" width="9" style="2"/>
    <col min="6916" max="6916" width="12.25" style="2" customWidth="1"/>
    <col min="6917" max="6917" width="11.875" style="2" customWidth="1"/>
    <col min="6918" max="6918" width="3.125" style="2" customWidth="1"/>
    <col min="6919" max="6919" width="9.25" style="2" customWidth="1"/>
    <col min="6920" max="6920" width="3.125" style="2" customWidth="1"/>
    <col min="6921" max="6921" width="9.25" style="2" customWidth="1"/>
    <col min="6922" max="6922" width="3.125" style="2" customWidth="1"/>
    <col min="6923" max="6923" width="9.25" style="2" customWidth="1"/>
    <col min="6924" max="6924" width="3.125" style="2" customWidth="1"/>
    <col min="6925" max="6925" width="9.25" style="2" customWidth="1"/>
    <col min="6926" max="6926" width="3.125" style="2" customWidth="1"/>
    <col min="6927" max="6927" width="9.25" style="2" customWidth="1"/>
    <col min="6928" max="6928" width="4.875" style="2" customWidth="1"/>
    <col min="6929" max="6929" width="23.125" style="2" customWidth="1"/>
    <col min="6930" max="6930" width="4.875" style="2" customWidth="1"/>
    <col min="6931" max="7171" width="9" style="2"/>
    <col min="7172" max="7172" width="12.25" style="2" customWidth="1"/>
    <col min="7173" max="7173" width="11.875" style="2" customWidth="1"/>
    <col min="7174" max="7174" width="3.125" style="2" customWidth="1"/>
    <col min="7175" max="7175" width="9.25" style="2" customWidth="1"/>
    <col min="7176" max="7176" width="3.125" style="2" customWidth="1"/>
    <col min="7177" max="7177" width="9.25" style="2" customWidth="1"/>
    <col min="7178" max="7178" width="3.125" style="2" customWidth="1"/>
    <col min="7179" max="7179" width="9.25" style="2" customWidth="1"/>
    <col min="7180" max="7180" width="3.125" style="2" customWidth="1"/>
    <col min="7181" max="7181" width="9.25" style="2" customWidth="1"/>
    <col min="7182" max="7182" width="3.125" style="2" customWidth="1"/>
    <col min="7183" max="7183" width="9.25" style="2" customWidth="1"/>
    <col min="7184" max="7184" width="4.875" style="2" customWidth="1"/>
    <col min="7185" max="7185" width="23.125" style="2" customWidth="1"/>
    <col min="7186" max="7186" width="4.875" style="2" customWidth="1"/>
    <col min="7187" max="7427" width="9" style="2"/>
    <col min="7428" max="7428" width="12.25" style="2" customWidth="1"/>
    <col min="7429" max="7429" width="11.875" style="2" customWidth="1"/>
    <col min="7430" max="7430" width="3.125" style="2" customWidth="1"/>
    <col min="7431" max="7431" width="9.25" style="2" customWidth="1"/>
    <col min="7432" max="7432" width="3.125" style="2" customWidth="1"/>
    <col min="7433" max="7433" width="9.25" style="2" customWidth="1"/>
    <col min="7434" max="7434" width="3.125" style="2" customWidth="1"/>
    <col min="7435" max="7435" width="9.25" style="2" customWidth="1"/>
    <col min="7436" max="7436" width="3.125" style="2" customWidth="1"/>
    <col min="7437" max="7437" width="9.25" style="2" customWidth="1"/>
    <col min="7438" max="7438" width="3.125" style="2" customWidth="1"/>
    <col min="7439" max="7439" width="9.25" style="2" customWidth="1"/>
    <col min="7440" max="7440" width="4.875" style="2" customWidth="1"/>
    <col min="7441" max="7441" width="23.125" style="2" customWidth="1"/>
    <col min="7442" max="7442" width="4.875" style="2" customWidth="1"/>
    <col min="7443" max="7683" width="9" style="2"/>
    <col min="7684" max="7684" width="12.25" style="2" customWidth="1"/>
    <col min="7685" max="7685" width="11.875" style="2" customWidth="1"/>
    <col min="7686" max="7686" width="3.125" style="2" customWidth="1"/>
    <col min="7687" max="7687" width="9.25" style="2" customWidth="1"/>
    <col min="7688" max="7688" width="3.125" style="2" customWidth="1"/>
    <col min="7689" max="7689" width="9.25" style="2" customWidth="1"/>
    <col min="7690" max="7690" width="3.125" style="2" customWidth="1"/>
    <col min="7691" max="7691" width="9.25" style="2" customWidth="1"/>
    <col min="7692" max="7692" width="3.125" style="2" customWidth="1"/>
    <col min="7693" max="7693" width="9.25" style="2" customWidth="1"/>
    <col min="7694" max="7694" width="3.125" style="2" customWidth="1"/>
    <col min="7695" max="7695" width="9.25" style="2" customWidth="1"/>
    <col min="7696" max="7696" width="4.875" style="2" customWidth="1"/>
    <col min="7697" max="7697" width="23.125" style="2" customWidth="1"/>
    <col min="7698" max="7698" width="4.875" style="2" customWidth="1"/>
    <col min="7699" max="7939" width="9" style="2"/>
    <col min="7940" max="7940" width="12.25" style="2" customWidth="1"/>
    <col min="7941" max="7941" width="11.875" style="2" customWidth="1"/>
    <col min="7942" max="7942" width="3.125" style="2" customWidth="1"/>
    <col min="7943" max="7943" width="9.25" style="2" customWidth="1"/>
    <col min="7944" max="7944" width="3.125" style="2" customWidth="1"/>
    <col min="7945" max="7945" width="9.25" style="2" customWidth="1"/>
    <col min="7946" max="7946" width="3.125" style="2" customWidth="1"/>
    <col min="7947" max="7947" width="9.25" style="2" customWidth="1"/>
    <col min="7948" max="7948" width="3.125" style="2" customWidth="1"/>
    <col min="7949" max="7949" width="9.25" style="2" customWidth="1"/>
    <col min="7950" max="7950" width="3.125" style="2" customWidth="1"/>
    <col min="7951" max="7951" width="9.25" style="2" customWidth="1"/>
    <col min="7952" max="7952" width="4.875" style="2" customWidth="1"/>
    <col min="7953" max="7953" width="23.125" style="2" customWidth="1"/>
    <col min="7954" max="7954" width="4.875" style="2" customWidth="1"/>
    <col min="7955" max="8195" width="9" style="2"/>
    <col min="8196" max="8196" width="12.25" style="2" customWidth="1"/>
    <col min="8197" max="8197" width="11.875" style="2" customWidth="1"/>
    <col min="8198" max="8198" width="3.125" style="2" customWidth="1"/>
    <col min="8199" max="8199" width="9.25" style="2" customWidth="1"/>
    <col min="8200" max="8200" width="3.125" style="2" customWidth="1"/>
    <col min="8201" max="8201" width="9.25" style="2" customWidth="1"/>
    <col min="8202" max="8202" width="3.125" style="2" customWidth="1"/>
    <col min="8203" max="8203" width="9.25" style="2" customWidth="1"/>
    <col min="8204" max="8204" width="3.125" style="2" customWidth="1"/>
    <col min="8205" max="8205" width="9.25" style="2" customWidth="1"/>
    <col min="8206" max="8206" width="3.125" style="2" customWidth="1"/>
    <col min="8207" max="8207" width="9.25" style="2" customWidth="1"/>
    <col min="8208" max="8208" width="4.875" style="2" customWidth="1"/>
    <col min="8209" max="8209" width="23.125" style="2" customWidth="1"/>
    <col min="8210" max="8210" width="4.875" style="2" customWidth="1"/>
    <col min="8211" max="8451" width="9" style="2"/>
    <col min="8452" max="8452" width="12.25" style="2" customWidth="1"/>
    <col min="8453" max="8453" width="11.875" style="2" customWidth="1"/>
    <col min="8454" max="8454" width="3.125" style="2" customWidth="1"/>
    <col min="8455" max="8455" width="9.25" style="2" customWidth="1"/>
    <col min="8456" max="8456" width="3.125" style="2" customWidth="1"/>
    <col min="8457" max="8457" width="9.25" style="2" customWidth="1"/>
    <col min="8458" max="8458" width="3.125" style="2" customWidth="1"/>
    <col min="8459" max="8459" width="9.25" style="2" customWidth="1"/>
    <col min="8460" max="8460" width="3.125" style="2" customWidth="1"/>
    <col min="8461" max="8461" width="9.25" style="2" customWidth="1"/>
    <col min="8462" max="8462" width="3.125" style="2" customWidth="1"/>
    <col min="8463" max="8463" width="9.25" style="2" customWidth="1"/>
    <col min="8464" max="8464" width="4.875" style="2" customWidth="1"/>
    <col min="8465" max="8465" width="23.125" style="2" customWidth="1"/>
    <col min="8466" max="8466" width="4.875" style="2" customWidth="1"/>
    <col min="8467" max="8707" width="9" style="2"/>
    <col min="8708" max="8708" width="12.25" style="2" customWidth="1"/>
    <col min="8709" max="8709" width="11.875" style="2" customWidth="1"/>
    <col min="8710" max="8710" width="3.125" style="2" customWidth="1"/>
    <col min="8711" max="8711" width="9.25" style="2" customWidth="1"/>
    <col min="8712" max="8712" width="3.125" style="2" customWidth="1"/>
    <col min="8713" max="8713" width="9.25" style="2" customWidth="1"/>
    <col min="8714" max="8714" width="3.125" style="2" customWidth="1"/>
    <col min="8715" max="8715" width="9.25" style="2" customWidth="1"/>
    <col min="8716" max="8716" width="3.125" style="2" customWidth="1"/>
    <col min="8717" max="8717" width="9.25" style="2" customWidth="1"/>
    <col min="8718" max="8718" width="3.125" style="2" customWidth="1"/>
    <col min="8719" max="8719" width="9.25" style="2" customWidth="1"/>
    <col min="8720" max="8720" width="4.875" style="2" customWidth="1"/>
    <col min="8721" max="8721" width="23.125" style="2" customWidth="1"/>
    <col min="8722" max="8722" width="4.875" style="2" customWidth="1"/>
    <col min="8723" max="8963" width="9" style="2"/>
    <col min="8964" max="8964" width="12.25" style="2" customWidth="1"/>
    <col min="8965" max="8965" width="11.875" style="2" customWidth="1"/>
    <col min="8966" max="8966" width="3.125" style="2" customWidth="1"/>
    <col min="8967" max="8967" width="9.25" style="2" customWidth="1"/>
    <col min="8968" max="8968" width="3.125" style="2" customWidth="1"/>
    <col min="8969" max="8969" width="9.25" style="2" customWidth="1"/>
    <col min="8970" max="8970" width="3.125" style="2" customWidth="1"/>
    <col min="8971" max="8971" width="9.25" style="2" customWidth="1"/>
    <col min="8972" max="8972" width="3.125" style="2" customWidth="1"/>
    <col min="8973" max="8973" width="9.25" style="2" customWidth="1"/>
    <col min="8974" max="8974" width="3.125" style="2" customWidth="1"/>
    <col min="8975" max="8975" width="9.25" style="2" customWidth="1"/>
    <col min="8976" max="8976" width="4.875" style="2" customWidth="1"/>
    <col min="8977" max="8977" width="23.125" style="2" customWidth="1"/>
    <col min="8978" max="8978" width="4.875" style="2" customWidth="1"/>
    <col min="8979" max="9219" width="9" style="2"/>
    <col min="9220" max="9220" width="12.25" style="2" customWidth="1"/>
    <col min="9221" max="9221" width="11.875" style="2" customWidth="1"/>
    <col min="9222" max="9222" width="3.125" style="2" customWidth="1"/>
    <col min="9223" max="9223" width="9.25" style="2" customWidth="1"/>
    <col min="9224" max="9224" width="3.125" style="2" customWidth="1"/>
    <col min="9225" max="9225" width="9.25" style="2" customWidth="1"/>
    <col min="9226" max="9226" width="3.125" style="2" customWidth="1"/>
    <col min="9227" max="9227" width="9.25" style="2" customWidth="1"/>
    <col min="9228" max="9228" width="3.125" style="2" customWidth="1"/>
    <col min="9229" max="9229" width="9.25" style="2" customWidth="1"/>
    <col min="9230" max="9230" width="3.125" style="2" customWidth="1"/>
    <col min="9231" max="9231" width="9.25" style="2" customWidth="1"/>
    <col min="9232" max="9232" width="4.875" style="2" customWidth="1"/>
    <col min="9233" max="9233" width="23.125" style="2" customWidth="1"/>
    <col min="9234" max="9234" width="4.875" style="2" customWidth="1"/>
    <col min="9235" max="9475" width="9" style="2"/>
    <col min="9476" max="9476" width="12.25" style="2" customWidth="1"/>
    <col min="9477" max="9477" width="11.875" style="2" customWidth="1"/>
    <col min="9478" max="9478" width="3.125" style="2" customWidth="1"/>
    <col min="9479" max="9479" width="9.25" style="2" customWidth="1"/>
    <col min="9480" max="9480" width="3.125" style="2" customWidth="1"/>
    <col min="9481" max="9481" width="9.25" style="2" customWidth="1"/>
    <col min="9482" max="9482" width="3.125" style="2" customWidth="1"/>
    <col min="9483" max="9483" width="9.25" style="2" customWidth="1"/>
    <col min="9484" max="9484" width="3.125" style="2" customWidth="1"/>
    <col min="9485" max="9485" width="9.25" style="2" customWidth="1"/>
    <col min="9486" max="9486" width="3.125" style="2" customWidth="1"/>
    <col min="9487" max="9487" width="9.25" style="2" customWidth="1"/>
    <col min="9488" max="9488" width="4.875" style="2" customWidth="1"/>
    <col min="9489" max="9489" width="23.125" style="2" customWidth="1"/>
    <col min="9490" max="9490" width="4.875" style="2" customWidth="1"/>
    <col min="9491" max="9731" width="9" style="2"/>
    <col min="9732" max="9732" width="12.25" style="2" customWidth="1"/>
    <col min="9733" max="9733" width="11.875" style="2" customWidth="1"/>
    <col min="9734" max="9734" width="3.125" style="2" customWidth="1"/>
    <col min="9735" max="9735" width="9.25" style="2" customWidth="1"/>
    <col min="9736" max="9736" width="3.125" style="2" customWidth="1"/>
    <col min="9737" max="9737" width="9.25" style="2" customWidth="1"/>
    <col min="9738" max="9738" width="3.125" style="2" customWidth="1"/>
    <col min="9739" max="9739" width="9.25" style="2" customWidth="1"/>
    <col min="9740" max="9740" width="3.125" style="2" customWidth="1"/>
    <col min="9741" max="9741" width="9.25" style="2" customWidth="1"/>
    <col min="9742" max="9742" width="3.125" style="2" customWidth="1"/>
    <col min="9743" max="9743" width="9.25" style="2" customWidth="1"/>
    <col min="9744" max="9744" width="4.875" style="2" customWidth="1"/>
    <col min="9745" max="9745" width="23.125" style="2" customWidth="1"/>
    <col min="9746" max="9746" width="4.875" style="2" customWidth="1"/>
    <col min="9747" max="9987" width="9" style="2"/>
    <col min="9988" max="9988" width="12.25" style="2" customWidth="1"/>
    <col min="9989" max="9989" width="11.875" style="2" customWidth="1"/>
    <col min="9990" max="9990" width="3.125" style="2" customWidth="1"/>
    <col min="9991" max="9991" width="9.25" style="2" customWidth="1"/>
    <col min="9992" max="9992" width="3.125" style="2" customWidth="1"/>
    <col min="9993" max="9993" width="9.25" style="2" customWidth="1"/>
    <col min="9994" max="9994" width="3.125" style="2" customWidth="1"/>
    <col min="9995" max="9995" width="9.25" style="2" customWidth="1"/>
    <col min="9996" max="9996" width="3.125" style="2" customWidth="1"/>
    <col min="9997" max="9997" width="9.25" style="2" customWidth="1"/>
    <col min="9998" max="9998" width="3.125" style="2" customWidth="1"/>
    <col min="9999" max="9999" width="9.25" style="2" customWidth="1"/>
    <col min="10000" max="10000" width="4.875" style="2" customWidth="1"/>
    <col min="10001" max="10001" width="23.125" style="2" customWidth="1"/>
    <col min="10002" max="10002" width="4.875" style="2" customWidth="1"/>
    <col min="10003" max="10243" width="9" style="2"/>
    <col min="10244" max="10244" width="12.25" style="2" customWidth="1"/>
    <col min="10245" max="10245" width="11.875" style="2" customWidth="1"/>
    <col min="10246" max="10246" width="3.125" style="2" customWidth="1"/>
    <col min="10247" max="10247" width="9.25" style="2" customWidth="1"/>
    <col min="10248" max="10248" width="3.125" style="2" customWidth="1"/>
    <col min="10249" max="10249" width="9.25" style="2" customWidth="1"/>
    <col min="10250" max="10250" width="3.125" style="2" customWidth="1"/>
    <col min="10251" max="10251" width="9.25" style="2" customWidth="1"/>
    <col min="10252" max="10252" width="3.125" style="2" customWidth="1"/>
    <col min="10253" max="10253" width="9.25" style="2" customWidth="1"/>
    <col min="10254" max="10254" width="3.125" style="2" customWidth="1"/>
    <col min="10255" max="10255" width="9.25" style="2" customWidth="1"/>
    <col min="10256" max="10256" width="4.875" style="2" customWidth="1"/>
    <col min="10257" max="10257" width="23.125" style="2" customWidth="1"/>
    <col min="10258" max="10258" width="4.875" style="2" customWidth="1"/>
    <col min="10259" max="10499" width="9" style="2"/>
    <col min="10500" max="10500" width="12.25" style="2" customWidth="1"/>
    <col min="10501" max="10501" width="11.875" style="2" customWidth="1"/>
    <col min="10502" max="10502" width="3.125" style="2" customWidth="1"/>
    <col min="10503" max="10503" width="9.25" style="2" customWidth="1"/>
    <col min="10504" max="10504" width="3.125" style="2" customWidth="1"/>
    <col min="10505" max="10505" width="9.25" style="2" customWidth="1"/>
    <col min="10506" max="10506" width="3.125" style="2" customWidth="1"/>
    <col min="10507" max="10507" width="9.25" style="2" customWidth="1"/>
    <col min="10508" max="10508" width="3.125" style="2" customWidth="1"/>
    <col min="10509" max="10509" width="9.25" style="2" customWidth="1"/>
    <col min="10510" max="10510" width="3.125" style="2" customWidth="1"/>
    <col min="10511" max="10511" width="9.25" style="2" customWidth="1"/>
    <col min="10512" max="10512" width="4.875" style="2" customWidth="1"/>
    <col min="10513" max="10513" width="23.125" style="2" customWidth="1"/>
    <col min="10514" max="10514" width="4.875" style="2" customWidth="1"/>
    <col min="10515" max="10755" width="9" style="2"/>
    <col min="10756" max="10756" width="12.25" style="2" customWidth="1"/>
    <col min="10757" max="10757" width="11.875" style="2" customWidth="1"/>
    <col min="10758" max="10758" width="3.125" style="2" customWidth="1"/>
    <col min="10759" max="10759" width="9.25" style="2" customWidth="1"/>
    <col min="10760" max="10760" width="3.125" style="2" customWidth="1"/>
    <col min="10761" max="10761" width="9.25" style="2" customWidth="1"/>
    <col min="10762" max="10762" width="3.125" style="2" customWidth="1"/>
    <col min="10763" max="10763" width="9.25" style="2" customWidth="1"/>
    <col min="10764" max="10764" width="3.125" style="2" customWidth="1"/>
    <col min="10765" max="10765" width="9.25" style="2" customWidth="1"/>
    <col min="10766" max="10766" width="3.125" style="2" customWidth="1"/>
    <col min="10767" max="10767" width="9.25" style="2" customWidth="1"/>
    <col min="10768" max="10768" width="4.875" style="2" customWidth="1"/>
    <col min="10769" max="10769" width="23.125" style="2" customWidth="1"/>
    <col min="10770" max="10770" width="4.875" style="2" customWidth="1"/>
    <col min="10771" max="11011" width="9" style="2"/>
    <col min="11012" max="11012" width="12.25" style="2" customWidth="1"/>
    <col min="11013" max="11013" width="11.875" style="2" customWidth="1"/>
    <col min="11014" max="11014" width="3.125" style="2" customWidth="1"/>
    <col min="11015" max="11015" width="9.25" style="2" customWidth="1"/>
    <col min="11016" max="11016" width="3.125" style="2" customWidth="1"/>
    <col min="11017" max="11017" width="9.25" style="2" customWidth="1"/>
    <col min="11018" max="11018" width="3.125" style="2" customWidth="1"/>
    <col min="11019" max="11019" width="9.25" style="2" customWidth="1"/>
    <col min="11020" max="11020" width="3.125" style="2" customWidth="1"/>
    <col min="11021" max="11021" width="9.25" style="2" customWidth="1"/>
    <col min="11022" max="11022" width="3.125" style="2" customWidth="1"/>
    <col min="11023" max="11023" width="9.25" style="2" customWidth="1"/>
    <col min="11024" max="11024" width="4.875" style="2" customWidth="1"/>
    <col min="11025" max="11025" width="23.125" style="2" customWidth="1"/>
    <col min="11026" max="11026" width="4.875" style="2" customWidth="1"/>
    <col min="11027" max="11267" width="9" style="2"/>
    <col min="11268" max="11268" width="12.25" style="2" customWidth="1"/>
    <col min="11269" max="11269" width="11.875" style="2" customWidth="1"/>
    <col min="11270" max="11270" width="3.125" style="2" customWidth="1"/>
    <col min="11271" max="11271" width="9.25" style="2" customWidth="1"/>
    <col min="11272" max="11272" width="3.125" style="2" customWidth="1"/>
    <col min="11273" max="11273" width="9.25" style="2" customWidth="1"/>
    <col min="11274" max="11274" width="3.125" style="2" customWidth="1"/>
    <col min="11275" max="11275" width="9.25" style="2" customWidth="1"/>
    <col min="11276" max="11276" width="3.125" style="2" customWidth="1"/>
    <col min="11277" max="11277" width="9.25" style="2" customWidth="1"/>
    <col min="11278" max="11278" width="3.125" style="2" customWidth="1"/>
    <col min="11279" max="11279" width="9.25" style="2" customWidth="1"/>
    <col min="11280" max="11280" width="4.875" style="2" customWidth="1"/>
    <col min="11281" max="11281" width="23.125" style="2" customWidth="1"/>
    <col min="11282" max="11282" width="4.875" style="2" customWidth="1"/>
    <col min="11283" max="11523" width="9" style="2"/>
    <col min="11524" max="11524" width="12.25" style="2" customWidth="1"/>
    <col min="11525" max="11525" width="11.875" style="2" customWidth="1"/>
    <col min="11526" max="11526" width="3.125" style="2" customWidth="1"/>
    <col min="11527" max="11527" width="9.25" style="2" customWidth="1"/>
    <col min="11528" max="11528" width="3.125" style="2" customWidth="1"/>
    <col min="11529" max="11529" width="9.25" style="2" customWidth="1"/>
    <col min="11530" max="11530" width="3.125" style="2" customWidth="1"/>
    <col min="11531" max="11531" width="9.25" style="2" customWidth="1"/>
    <col min="11532" max="11532" width="3.125" style="2" customWidth="1"/>
    <col min="11533" max="11533" width="9.25" style="2" customWidth="1"/>
    <col min="11534" max="11534" width="3.125" style="2" customWidth="1"/>
    <col min="11535" max="11535" width="9.25" style="2" customWidth="1"/>
    <col min="11536" max="11536" width="4.875" style="2" customWidth="1"/>
    <col min="11537" max="11537" width="23.125" style="2" customWidth="1"/>
    <col min="11538" max="11538" width="4.875" style="2" customWidth="1"/>
    <col min="11539" max="11779" width="9" style="2"/>
    <col min="11780" max="11780" width="12.25" style="2" customWidth="1"/>
    <col min="11781" max="11781" width="11.875" style="2" customWidth="1"/>
    <col min="11782" max="11782" width="3.125" style="2" customWidth="1"/>
    <col min="11783" max="11783" width="9.25" style="2" customWidth="1"/>
    <col min="11784" max="11784" width="3.125" style="2" customWidth="1"/>
    <col min="11785" max="11785" width="9.25" style="2" customWidth="1"/>
    <col min="11786" max="11786" width="3.125" style="2" customWidth="1"/>
    <col min="11787" max="11787" width="9.25" style="2" customWidth="1"/>
    <col min="11788" max="11788" width="3.125" style="2" customWidth="1"/>
    <col min="11789" max="11789" width="9.25" style="2" customWidth="1"/>
    <col min="11790" max="11790" width="3.125" style="2" customWidth="1"/>
    <col min="11791" max="11791" width="9.25" style="2" customWidth="1"/>
    <col min="11792" max="11792" width="4.875" style="2" customWidth="1"/>
    <col min="11793" max="11793" width="23.125" style="2" customWidth="1"/>
    <col min="11794" max="11794" width="4.875" style="2" customWidth="1"/>
    <col min="11795" max="12035" width="9" style="2"/>
    <col min="12036" max="12036" width="12.25" style="2" customWidth="1"/>
    <col min="12037" max="12037" width="11.875" style="2" customWidth="1"/>
    <col min="12038" max="12038" width="3.125" style="2" customWidth="1"/>
    <col min="12039" max="12039" width="9.25" style="2" customWidth="1"/>
    <col min="12040" max="12040" width="3.125" style="2" customWidth="1"/>
    <col min="12041" max="12041" width="9.25" style="2" customWidth="1"/>
    <col min="12042" max="12042" width="3.125" style="2" customWidth="1"/>
    <col min="12043" max="12043" width="9.25" style="2" customWidth="1"/>
    <col min="12044" max="12044" width="3.125" style="2" customWidth="1"/>
    <col min="12045" max="12045" width="9.25" style="2" customWidth="1"/>
    <col min="12046" max="12046" width="3.125" style="2" customWidth="1"/>
    <col min="12047" max="12047" width="9.25" style="2" customWidth="1"/>
    <col min="12048" max="12048" width="4.875" style="2" customWidth="1"/>
    <col min="12049" max="12049" width="23.125" style="2" customWidth="1"/>
    <col min="12050" max="12050" width="4.875" style="2" customWidth="1"/>
    <col min="12051" max="12291" width="9" style="2"/>
    <col min="12292" max="12292" width="12.25" style="2" customWidth="1"/>
    <col min="12293" max="12293" width="11.875" style="2" customWidth="1"/>
    <col min="12294" max="12294" width="3.125" style="2" customWidth="1"/>
    <col min="12295" max="12295" width="9.25" style="2" customWidth="1"/>
    <col min="12296" max="12296" width="3.125" style="2" customWidth="1"/>
    <col min="12297" max="12297" width="9.25" style="2" customWidth="1"/>
    <col min="12298" max="12298" width="3.125" style="2" customWidth="1"/>
    <col min="12299" max="12299" width="9.25" style="2" customWidth="1"/>
    <col min="12300" max="12300" width="3.125" style="2" customWidth="1"/>
    <col min="12301" max="12301" width="9.25" style="2" customWidth="1"/>
    <col min="12302" max="12302" width="3.125" style="2" customWidth="1"/>
    <col min="12303" max="12303" width="9.25" style="2" customWidth="1"/>
    <col min="12304" max="12304" width="4.875" style="2" customWidth="1"/>
    <col min="12305" max="12305" width="23.125" style="2" customWidth="1"/>
    <col min="12306" max="12306" width="4.875" style="2" customWidth="1"/>
    <col min="12307" max="12547" width="9" style="2"/>
    <col min="12548" max="12548" width="12.25" style="2" customWidth="1"/>
    <col min="12549" max="12549" width="11.875" style="2" customWidth="1"/>
    <col min="12550" max="12550" width="3.125" style="2" customWidth="1"/>
    <col min="12551" max="12551" width="9.25" style="2" customWidth="1"/>
    <col min="12552" max="12552" width="3.125" style="2" customWidth="1"/>
    <col min="12553" max="12553" width="9.25" style="2" customWidth="1"/>
    <col min="12554" max="12554" width="3.125" style="2" customWidth="1"/>
    <col min="12555" max="12555" width="9.25" style="2" customWidth="1"/>
    <col min="12556" max="12556" width="3.125" style="2" customWidth="1"/>
    <col min="12557" max="12557" width="9.25" style="2" customWidth="1"/>
    <col min="12558" max="12558" width="3.125" style="2" customWidth="1"/>
    <col min="12559" max="12559" width="9.25" style="2" customWidth="1"/>
    <col min="12560" max="12560" width="4.875" style="2" customWidth="1"/>
    <col min="12561" max="12561" width="23.125" style="2" customWidth="1"/>
    <col min="12562" max="12562" width="4.875" style="2" customWidth="1"/>
    <col min="12563" max="12803" width="9" style="2"/>
    <col min="12804" max="12804" width="12.25" style="2" customWidth="1"/>
    <col min="12805" max="12805" width="11.875" style="2" customWidth="1"/>
    <col min="12806" max="12806" width="3.125" style="2" customWidth="1"/>
    <col min="12807" max="12807" width="9.25" style="2" customWidth="1"/>
    <col min="12808" max="12808" width="3.125" style="2" customWidth="1"/>
    <col min="12809" max="12809" width="9.25" style="2" customWidth="1"/>
    <col min="12810" max="12810" width="3.125" style="2" customWidth="1"/>
    <col min="12811" max="12811" width="9.25" style="2" customWidth="1"/>
    <col min="12812" max="12812" width="3.125" style="2" customWidth="1"/>
    <col min="12813" max="12813" width="9.25" style="2" customWidth="1"/>
    <col min="12814" max="12814" width="3.125" style="2" customWidth="1"/>
    <col min="12815" max="12815" width="9.25" style="2" customWidth="1"/>
    <col min="12816" max="12816" width="4.875" style="2" customWidth="1"/>
    <col min="12817" max="12817" width="23.125" style="2" customWidth="1"/>
    <col min="12818" max="12818" width="4.875" style="2" customWidth="1"/>
    <col min="12819" max="13059" width="9" style="2"/>
    <col min="13060" max="13060" width="12.25" style="2" customWidth="1"/>
    <col min="13061" max="13061" width="11.875" style="2" customWidth="1"/>
    <col min="13062" max="13062" width="3.125" style="2" customWidth="1"/>
    <col min="13063" max="13063" width="9.25" style="2" customWidth="1"/>
    <col min="13064" max="13064" width="3.125" style="2" customWidth="1"/>
    <col min="13065" max="13065" width="9.25" style="2" customWidth="1"/>
    <col min="13066" max="13066" width="3.125" style="2" customWidth="1"/>
    <col min="13067" max="13067" width="9.25" style="2" customWidth="1"/>
    <col min="13068" max="13068" width="3.125" style="2" customWidth="1"/>
    <col min="13069" max="13069" width="9.25" style="2" customWidth="1"/>
    <col min="13070" max="13070" width="3.125" style="2" customWidth="1"/>
    <col min="13071" max="13071" width="9.25" style="2" customWidth="1"/>
    <col min="13072" max="13072" width="4.875" style="2" customWidth="1"/>
    <col min="13073" max="13073" width="23.125" style="2" customWidth="1"/>
    <col min="13074" max="13074" width="4.875" style="2" customWidth="1"/>
    <col min="13075" max="13315" width="9" style="2"/>
    <col min="13316" max="13316" width="12.25" style="2" customWidth="1"/>
    <col min="13317" max="13317" width="11.875" style="2" customWidth="1"/>
    <col min="13318" max="13318" width="3.125" style="2" customWidth="1"/>
    <col min="13319" max="13319" width="9.25" style="2" customWidth="1"/>
    <col min="13320" max="13320" width="3.125" style="2" customWidth="1"/>
    <col min="13321" max="13321" width="9.25" style="2" customWidth="1"/>
    <col min="13322" max="13322" width="3.125" style="2" customWidth="1"/>
    <col min="13323" max="13323" width="9.25" style="2" customWidth="1"/>
    <col min="13324" max="13324" width="3.125" style="2" customWidth="1"/>
    <col min="13325" max="13325" width="9.25" style="2" customWidth="1"/>
    <col min="13326" max="13326" width="3.125" style="2" customWidth="1"/>
    <col min="13327" max="13327" width="9.25" style="2" customWidth="1"/>
    <col min="13328" max="13328" width="4.875" style="2" customWidth="1"/>
    <col min="13329" max="13329" width="23.125" style="2" customWidth="1"/>
    <col min="13330" max="13330" width="4.875" style="2" customWidth="1"/>
    <col min="13331" max="13571" width="9" style="2"/>
    <col min="13572" max="13572" width="12.25" style="2" customWidth="1"/>
    <col min="13573" max="13573" width="11.875" style="2" customWidth="1"/>
    <col min="13574" max="13574" width="3.125" style="2" customWidth="1"/>
    <col min="13575" max="13575" width="9.25" style="2" customWidth="1"/>
    <col min="13576" max="13576" width="3.125" style="2" customWidth="1"/>
    <col min="13577" max="13577" width="9.25" style="2" customWidth="1"/>
    <col min="13578" max="13578" width="3.125" style="2" customWidth="1"/>
    <col min="13579" max="13579" width="9.25" style="2" customWidth="1"/>
    <col min="13580" max="13580" width="3.125" style="2" customWidth="1"/>
    <col min="13581" max="13581" width="9.25" style="2" customWidth="1"/>
    <col min="13582" max="13582" width="3.125" style="2" customWidth="1"/>
    <col min="13583" max="13583" width="9.25" style="2" customWidth="1"/>
    <col min="13584" max="13584" width="4.875" style="2" customWidth="1"/>
    <col min="13585" max="13585" width="23.125" style="2" customWidth="1"/>
    <col min="13586" max="13586" width="4.875" style="2" customWidth="1"/>
    <col min="13587" max="13827" width="9" style="2"/>
    <col min="13828" max="13828" width="12.25" style="2" customWidth="1"/>
    <col min="13829" max="13829" width="11.875" style="2" customWidth="1"/>
    <col min="13830" max="13830" width="3.125" style="2" customWidth="1"/>
    <col min="13831" max="13831" width="9.25" style="2" customWidth="1"/>
    <col min="13832" max="13832" width="3.125" style="2" customWidth="1"/>
    <col min="13833" max="13833" width="9.25" style="2" customWidth="1"/>
    <col min="13834" max="13834" width="3.125" style="2" customWidth="1"/>
    <col min="13835" max="13835" width="9.25" style="2" customWidth="1"/>
    <col min="13836" max="13836" width="3.125" style="2" customWidth="1"/>
    <col min="13837" max="13837" width="9.25" style="2" customWidth="1"/>
    <col min="13838" max="13838" width="3.125" style="2" customWidth="1"/>
    <col min="13839" max="13839" width="9.25" style="2" customWidth="1"/>
    <col min="13840" max="13840" width="4.875" style="2" customWidth="1"/>
    <col min="13841" max="13841" width="23.125" style="2" customWidth="1"/>
    <col min="13842" max="13842" width="4.875" style="2" customWidth="1"/>
    <col min="13843" max="14083" width="9" style="2"/>
    <col min="14084" max="14084" width="12.25" style="2" customWidth="1"/>
    <col min="14085" max="14085" width="11.875" style="2" customWidth="1"/>
    <col min="14086" max="14086" width="3.125" style="2" customWidth="1"/>
    <col min="14087" max="14087" width="9.25" style="2" customWidth="1"/>
    <col min="14088" max="14088" width="3.125" style="2" customWidth="1"/>
    <col min="14089" max="14089" width="9.25" style="2" customWidth="1"/>
    <col min="14090" max="14090" width="3.125" style="2" customWidth="1"/>
    <col min="14091" max="14091" width="9.25" style="2" customWidth="1"/>
    <col min="14092" max="14092" width="3.125" style="2" customWidth="1"/>
    <col min="14093" max="14093" width="9.25" style="2" customWidth="1"/>
    <col min="14094" max="14094" width="3.125" style="2" customWidth="1"/>
    <col min="14095" max="14095" width="9.25" style="2" customWidth="1"/>
    <col min="14096" max="14096" width="4.875" style="2" customWidth="1"/>
    <col min="14097" max="14097" width="23.125" style="2" customWidth="1"/>
    <col min="14098" max="14098" width="4.875" style="2" customWidth="1"/>
    <col min="14099" max="14339" width="9" style="2"/>
    <col min="14340" max="14340" width="12.25" style="2" customWidth="1"/>
    <col min="14341" max="14341" width="11.875" style="2" customWidth="1"/>
    <col min="14342" max="14342" width="3.125" style="2" customWidth="1"/>
    <col min="14343" max="14343" width="9.25" style="2" customWidth="1"/>
    <col min="14344" max="14344" width="3.125" style="2" customWidth="1"/>
    <col min="14345" max="14345" width="9.25" style="2" customWidth="1"/>
    <col min="14346" max="14346" width="3.125" style="2" customWidth="1"/>
    <col min="14347" max="14347" width="9.25" style="2" customWidth="1"/>
    <col min="14348" max="14348" width="3.125" style="2" customWidth="1"/>
    <col min="14349" max="14349" width="9.25" style="2" customWidth="1"/>
    <col min="14350" max="14350" width="3.125" style="2" customWidth="1"/>
    <col min="14351" max="14351" width="9.25" style="2" customWidth="1"/>
    <col min="14352" max="14352" width="4.875" style="2" customWidth="1"/>
    <col min="14353" max="14353" width="23.125" style="2" customWidth="1"/>
    <col min="14354" max="14354" width="4.875" style="2" customWidth="1"/>
    <col min="14355" max="14595" width="9" style="2"/>
    <col min="14596" max="14596" width="12.25" style="2" customWidth="1"/>
    <col min="14597" max="14597" width="11.875" style="2" customWidth="1"/>
    <col min="14598" max="14598" width="3.125" style="2" customWidth="1"/>
    <col min="14599" max="14599" width="9.25" style="2" customWidth="1"/>
    <col min="14600" max="14600" width="3.125" style="2" customWidth="1"/>
    <col min="14601" max="14601" width="9.25" style="2" customWidth="1"/>
    <col min="14602" max="14602" width="3.125" style="2" customWidth="1"/>
    <col min="14603" max="14603" width="9.25" style="2" customWidth="1"/>
    <col min="14604" max="14604" width="3.125" style="2" customWidth="1"/>
    <col min="14605" max="14605" width="9.25" style="2" customWidth="1"/>
    <col min="14606" max="14606" width="3.125" style="2" customWidth="1"/>
    <col min="14607" max="14607" width="9.25" style="2" customWidth="1"/>
    <col min="14608" max="14608" width="4.875" style="2" customWidth="1"/>
    <col min="14609" max="14609" width="23.125" style="2" customWidth="1"/>
    <col min="14610" max="14610" width="4.875" style="2" customWidth="1"/>
    <col min="14611" max="14851" width="9" style="2"/>
    <col min="14852" max="14852" width="12.25" style="2" customWidth="1"/>
    <col min="14853" max="14853" width="11.875" style="2" customWidth="1"/>
    <col min="14854" max="14854" width="3.125" style="2" customWidth="1"/>
    <col min="14855" max="14855" width="9.25" style="2" customWidth="1"/>
    <col min="14856" max="14856" width="3.125" style="2" customWidth="1"/>
    <col min="14857" max="14857" width="9.25" style="2" customWidth="1"/>
    <col min="14858" max="14858" width="3.125" style="2" customWidth="1"/>
    <col min="14859" max="14859" width="9.25" style="2" customWidth="1"/>
    <col min="14860" max="14860" width="3.125" style="2" customWidth="1"/>
    <col min="14861" max="14861" width="9.25" style="2" customWidth="1"/>
    <col min="14862" max="14862" width="3.125" style="2" customWidth="1"/>
    <col min="14863" max="14863" width="9.25" style="2" customWidth="1"/>
    <col min="14864" max="14864" width="4.875" style="2" customWidth="1"/>
    <col min="14865" max="14865" width="23.125" style="2" customWidth="1"/>
    <col min="14866" max="14866" width="4.875" style="2" customWidth="1"/>
    <col min="14867" max="15107" width="9" style="2"/>
    <col min="15108" max="15108" width="12.25" style="2" customWidth="1"/>
    <col min="15109" max="15109" width="11.875" style="2" customWidth="1"/>
    <col min="15110" max="15110" width="3.125" style="2" customWidth="1"/>
    <col min="15111" max="15111" width="9.25" style="2" customWidth="1"/>
    <col min="15112" max="15112" width="3.125" style="2" customWidth="1"/>
    <col min="15113" max="15113" width="9.25" style="2" customWidth="1"/>
    <col min="15114" max="15114" width="3.125" style="2" customWidth="1"/>
    <col min="15115" max="15115" width="9.25" style="2" customWidth="1"/>
    <col min="15116" max="15116" width="3.125" style="2" customWidth="1"/>
    <col min="15117" max="15117" width="9.25" style="2" customWidth="1"/>
    <col min="15118" max="15118" width="3.125" style="2" customWidth="1"/>
    <col min="15119" max="15119" width="9.25" style="2" customWidth="1"/>
    <col min="15120" max="15120" width="4.875" style="2" customWidth="1"/>
    <col min="15121" max="15121" width="23.125" style="2" customWidth="1"/>
    <col min="15122" max="15122" width="4.875" style="2" customWidth="1"/>
    <col min="15123" max="15363" width="9" style="2"/>
    <col min="15364" max="15364" width="12.25" style="2" customWidth="1"/>
    <col min="15365" max="15365" width="11.875" style="2" customWidth="1"/>
    <col min="15366" max="15366" width="3.125" style="2" customWidth="1"/>
    <col min="15367" max="15367" width="9.25" style="2" customWidth="1"/>
    <col min="15368" max="15368" width="3.125" style="2" customWidth="1"/>
    <col min="15369" max="15369" width="9.25" style="2" customWidth="1"/>
    <col min="15370" max="15370" width="3.125" style="2" customWidth="1"/>
    <col min="15371" max="15371" width="9.25" style="2" customWidth="1"/>
    <col min="15372" max="15372" width="3.125" style="2" customWidth="1"/>
    <col min="15373" max="15373" width="9.25" style="2" customWidth="1"/>
    <col min="15374" max="15374" width="3.125" style="2" customWidth="1"/>
    <col min="15375" max="15375" width="9.25" style="2" customWidth="1"/>
    <col min="15376" max="15376" width="4.875" style="2" customWidth="1"/>
    <col min="15377" max="15377" width="23.125" style="2" customWidth="1"/>
    <col min="15378" max="15378" width="4.875" style="2" customWidth="1"/>
    <col min="15379" max="15619" width="9" style="2"/>
    <col min="15620" max="15620" width="12.25" style="2" customWidth="1"/>
    <col min="15621" max="15621" width="11.875" style="2" customWidth="1"/>
    <col min="15622" max="15622" width="3.125" style="2" customWidth="1"/>
    <col min="15623" max="15623" width="9.25" style="2" customWidth="1"/>
    <col min="15624" max="15624" width="3.125" style="2" customWidth="1"/>
    <col min="15625" max="15625" width="9.25" style="2" customWidth="1"/>
    <col min="15626" max="15626" width="3.125" style="2" customWidth="1"/>
    <col min="15627" max="15627" width="9.25" style="2" customWidth="1"/>
    <col min="15628" max="15628" width="3.125" style="2" customWidth="1"/>
    <col min="15629" max="15629" width="9.25" style="2" customWidth="1"/>
    <col min="15630" max="15630" width="3.125" style="2" customWidth="1"/>
    <col min="15631" max="15631" width="9.25" style="2" customWidth="1"/>
    <col min="15632" max="15632" width="4.875" style="2" customWidth="1"/>
    <col min="15633" max="15633" width="23.125" style="2" customWidth="1"/>
    <col min="15634" max="15634" width="4.875" style="2" customWidth="1"/>
    <col min="15635" max="15875" width="9" style="2"/>
    <col min="15876" max="15876" width="12.25" style="2" customWidth="1"/>
    <col min="15877" max="15877" width="11.875" style="2" customWidth="1"/>
    <col min="15878" max="15878" width="3.125" style="2" customWidth="1"/>
    <col min="15879" max="15879" width="9.25" style="2" customWidth="1"/>
    <col min="15880" max="15880" width="3.125" style="2" customWidth="1"/>
    <col min="15881" max="15881" width="9.25" style="2" customWidth="1"/>
    <col min="15882" max="15882" width="3.125" style="2" customWidth="1"/>
    <col min="15883" max="15883" width="9.25" style="2" customWidth="1"/>
    <col min="15884" max="15884" width="3.125" style="2" customWidth="1"/>
    <col min="15885" max="15885" width="9.25" style="2" customWidth="1"/>
    <col min="15886" max="15886" width="3.125" style="2" customWidth="1"/>
    <col min="15887" max="15887" width="9.25" style="2" customWidth="1"/>
    <col min="15888" max="15888" width="4.875" style="2" customWidth="1"/>
    <col min="15889" max="15889" width="23.125" style="2" customWidth="1"/>
    <col min="15890" max="15890" width="4.875" style="2" customWidth="1"/>
    <col min="15891" max="16131" width="9" style="2"/>
    <col min="16132" max="16132" width="12.25" style="2" customWidth="1"/>
    <col min="16133" max="16133" width="11.875" style="2" customWidth="1"/>
    <col min="16134" max="16134" width="3.125" style="2" customWidth="1"/>
    <col min="16135" max="16135" width="9.25" style="2" customWidth="1"/>
    <col min="16136" max="16136" width="3.125" style="2" customWidth="1"/>
    <col min="16137" max="16137" width="9.25" style="2" customWidth="1"/>
    <col min="16138" max="16138" width="3.125" style="2" customWidth="1"/>
    <col min="16139" max="16139" width="9.25" style="2" customWidth="1"/>
    <col min="16140" max="16140" width="3.125" style="2" customWidth="1"/>
    <col min="16141" max="16141" width="9.25" style="2" customWidth="1"/>
    <col min="16142" max="16142" width="3.125" style="2" customWidth="1"/>
    <col min="16143" max="16143" width="9.25" style="2" customWidth="1"/>
    <col min="16144" max="16144" width="4.875" style="2" customWidth="1"/>
    <col min="16145" max="16145" width="23.125" style="2" customWidth="1"/>
    <col min="16146" max="16146" width="4.875" style="2" customWidth="1"/>
    <col min="16147" max="16384" width="9" style="2"/>
  </cols>
  <sheetData>
    <row r="1" spans="2:18" ht="22.5" customHeight="1"/>
    <row r="2" spans="2:18" ht="30" customHeight="1">
      <c r="B2" s="286" t="s">
        <v>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2:18" ht="4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5" customHeight="1">
      <c r="B4" s="194" t="s">
        <v>0</v>
      </c>
      <c r="C4" s="287" t="s">
        <v>159</v>
      </c>
      <c r="D4" s="289"/>
      <c r="E4" s="278" t="s">
        <v>2</v>
      </c>
      <c r="F4" s="279"/>
      <c r="G4" s="291" t="s">
        <v>1</v>
      </c>
      <c r="H4" s="292" t="s">
        <v>4</v>
      </c>
      <c r="I4" s="295" t="s">
        <v>3</v>
      </c>
      <c r="J4" s="301" t="s">
        <v>5</v>
      </c>
      <c r="K4" s="302"/>
      <c r="L4" s="295" t="s">
        <v>3</v>
      </c>
      <c r="M4" s="292" t="s">
        <v>4</v>
      </c>
      <c r="N4" s="298" t="s">
        <v>6</v>
      </c>
      <c r="O4" s="305" t="s">
        <v>7</v>
      </c>
      <c r="P4" s="264"/>
      <c r="Q4" s="265"/>
      <c r="R4" s="266"/>
    </row>
    <row r="5" spans="2:18" ht="15" customHeight="1">
      <c r="B5" s="194"/>
      <c r="C5" s="288"/>
      <c r="D5" s="289"/>
      <c r="E5" s="278"/>
      <c r="F5" s="279"/>
      <c r="G5" s="289"/>
      <c r="H5" s="293"/>
      <c r="I5" s="296"/>
      <c r="J5" s="303"/>
      <c r="K5" s="279"/>
      <c r="L5" s="296"/>
      <c r="M5" s="293"/>
      <c r="N5" s="299"/>
      <c r="O5" s="293"/>
      <c r="P5" s="267"/>
      <c r="Q5" s="268"/>
      <c r="R5" s="269"/>
    </row>
    <row r="6" spans="2:18" ht="15" customHeight="1">
      <c r="B6" s="194" t="s">
        <v>8</v>
      </c>
      <c r="C6" s="282" t="s">
        <v>331</v>
      </c>
      <c r="D6" s="289"/>
      <c r="E6" s="278"/>
      <c r="F6" s="279"/>
      <c r="G6" s="289"/>
      <c r="H6" s="293"/>
      <c r="I6" s="296"/>
      <c r="J6" s="303"/>
      <c r="K6" s="279"/>
      <c r="L6" s="296"/>
      <c r="M6" s="293"/>
      <c r="N6" s="299"/>
      <c r="O6" s="293"/>
      <c r="P6" s="267"/>
      <c r="Q6" s="268"/>
      <c r="R6" s="274"/>
    </row>
    <row r="7" spans="2:18" ht="15" customHeight="1">
      <c r="B7" s="194"/>
      <c r="C7" s="282"/>
      <c r="D7" s="290"/>
      <c r="E7" s="280"/>
      <c r="F7" s="281"/>
      <c r="G7" s="290"/>
      <c r="H7" s="294"/>
      <c r="I7" s="297"/>
      <c r="J7" s="304"/>
      <c r="K7" s="281"/>
      <c r="L7" s="297"/>
      <c r="M7" s="294"/>
      <c r="N7" s="300"/>
      <c r="O7" s="294"/>
      <c r="P7" s="283"/>
      <c r="Q7" s="284"/>
      <c r="R7" s="285"/>
    </row>
    <row r="8" spans="2:18" ht="30" customHeight="1">
      <c r="B8" s="1" t="s">
        <v>9</v>
      </c>
      <c r="C8" s="270" t="s">
        <v>161</v>
      </c>
      <c r="D8" s="271"/>
      <c r="E8" s="271"/>
      <c r="F8" s="271"/>
      <c r="G8" s="271"/>
      <c r="H8" s="271"/>
      <c r="I8" s="271"/>
      <c r="J8" s="271"/>
      <c r="K8" s="271"/>
      <c r="L8" s="271"/>
      <c r="M8" s="272"/>
      <c r="N8" s="273" t="s">
        <v>42</v>
      </c>
      <c r="O8" s="274"/>
      <c r="P8" s="275" t="s">
        <v>330</v>
      </c>
      <c r="Q8" s="276"/>
      <c r="R8" s="277"/>
    </row>
    <row r="9" spans="2:18" ht="15" customHeight="1">
      <c r="B9" s="194" t="s">
        <v>10</v>
      </c>
      <c r="C9" s="251" t="s">
        <v>160</v>
      </c>
      <c r="D9" s="252"/>
      <c r="E9" s="252"/>
      <c r="F9" s="252"/>
      <c r="G9" s="252"/>
      <c r="H9" s="252"/>
      <c r="I9" s="252"/>
      <c r="J9" s="252"/>
      <c r="K9" s="252"/>
      <c r="L9" s="252"/>
      <c r="M9" s="253"/>
      <c r="N9" s="261" t="s">
        <v>43</v>
      </c>
      <c r="O9" s="262"/>
      <c r="P9" s="262"/>
      <c r="Q9" s="262"/>
      <c r="R9" s="263"/>
    </row>
    <row r="10" spans="2:18" ht="15" customHeight="1">
      <c r="B10" s="194"/>
      <c r="C10" s="254"/>
      <c r="D10" s="255"/>
      <c r="E10" s="255"/>
      <c r="F10" s="255"/>
      <c r="G10" s="255"/>
      <c r="H10" s="255"/>
      <c r="I10" s="255"/>
      <c r="J10" s="255"/>
      <c r="K10" s="255"/>
      <c r="L10" s="255"/>
      <c r="M10" s="256"/>
      <c r="N10" s="207"/>
      <c r="O10" s="208"/>
      <c r="P10" s="208"/>
      <c r="Q10" s="208"/>
      <c r="R10" s="209"/>
    </row>
    <row r="11" spans="2:18" ht="15" customHeight="1">
      <c r="B11" s="194"/>
      <c r="C11" s="254"/>
      <c r="D11" s="255"/>
      <c r="E11" s="255"/>
      <c r="F11" s="257"/>
      <c r="G11" s="257"/>
      <c r="H11" s="257"/>
      <c r="I11" s="257"/>
      <c r="J11" s="257"/>
      <c r="K11" s="257"/>
      <c r="L11" s="257"/>
      <c r="M11" s="256"/>
      <c r="N11" s="207" t="s">
        <v>11</v>
      </c>
      <c r="O11" s="208"/>
      <c r="P11" s="208"/>
      <c r="Q11" s="208"/>
      <c r="R11" s="209"/>
    </row>
    <row r="12" spans="2:18" ht="15" customHeight="1">
      <c r="B12" s="194"/>
      <c r="C12" s="254"/>
      <c r="D12" s="255"/>
      <c r="E12" s="255"/>
      <c r="F12" s="257"/>
      <c r="G12" s="257"/>
      <c r="H12" s="257"/>
      <c r="I12" s="257"/>
      <c r="J12" s="257"/>
      <c r="K12" s="257"/>
      <c r="L12" s="257"/>
      <c r="M12" s="256"/>
      <c r="N12" s="233" t="s">
        <v>229</v>
      </c>
      <c r="O12" s="234"/>
      <c r="P12" s="234"/>
      <c r="Q12" s="234"/>
      <c r="R12" s="235"/>
    </row>
    <row r="13" spans="2:18" ht="15" customHeight="1">
      <c r="B13" s="194"/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33" t="s">
        <v>232</v>
      </c>
      <c r="O13" s="234"/>
      <c r="P13" s="234"/>
      <c r="Q13" s="234"/>
      <c r="R13" s="235"/>
    </row>
    <row r="14" spans="2:18" ht="15" customHeight="1">
      <c r="B14" s="194" t="s">
        <v>12</v>
      </c>
      <c r="C14" s="224" t="s">
        <v>230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6"/>
      <c r="N14" s="233"/>
      <c r="O14" s="234"/>
      <c r="P14" s="234"/>
      <c r="Q14" s="234"/>
      <c r="R14" s="235"/>
    </row>
    <row r="15" spans="2:18" ht="15" customHeight="1">
      <c r="B15" s="194"/>
      <c r="C15" s="227"/>
      <c r="D15" s="228"/>
      <c r="E15" s="228"/>
      <c r="F15" s="228"/>
      <c r="G15" s="228"/>
      <c r="H15" s="228"/>
      <c r="I15" s="228"/>
      <c r="J15" s="228"/>
      <c r="K15" s="228"/>
      <c r="L15" s="228"/>
      <c r="M15" s="229"/>
      <c r="N15" s="207" t="s">
        <v>13</v>
      </c>
      <c r="O15" s="208"/>
      <c r="P15" s="208"/>
      <c r="Q15" s="208"/>
      <c r="R15" s="209"/>
    </row>
    <row r="16" spans="2:18" ht="15" customHeight="1">
      <c r="B16" s="194"/>
      <c r="C16" s="227"/>
      <c r="D16" s="228"/>
      <c r="E16" s="228"/>
      <c r="F16" s="228"/>
      <c r="G16" s="228"/>
      <c r="H16" s="228"/>
      <c r="I16" s="228"/>
      <c r="J16" s="228"/>
      <c r="K16" s="228"/>
      <c r="L16" s="228"/>
      <c r="M16" s="229"/>
      <c r="N16" s="233" t="s">
        <v>153</v>
      </c>
      <c r="O16" s="234"/>
      <c r="P16" s="234"/>
      <c r="Q16" s="234"/>
      <c r="R16" s="235"/>
    </row>
    <row r="17" spans="2:18" ht="15" customHeight="1">
      <c r="B17" s="194"/>
      <c r="C17" s="227"/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233"/>
      <c r="O17" s="234"/>
      <c r="P17" s="234"/>
      <c r="Q17" s="234"/>
      <c r="R17" s="235"/>
    </row>
    <row r="18" spans="2:18" ht="15" customHeight="1">
      <c r="B18" s="194"/>
      <c r="C18" s="230"/>
      <c r="D18" s="231"/>
      <c r="E18" s="231"/>
      <c r="F18" s="231"/>
      <c r="G18" s="231"/>
      <c r="H18" s="231"/>
      <c r="I18" s="231"/>
      <c r="J18" s="231"/>
      <c r="K18" s="231"/>
      <c r="L18" s="231"/>
      <c r="M18" s="232"/>
      <c r="N18" s="204"/>
      <c r="O18" s="205"/>
      <c r="P18" s="205"/>
      <c r="Q18" s="205"/>
      <c r="R18" s="206"/>
    </row>
    <row r="19" spans="2:18" ht="15" customHeight="1">
      <c r="B19" s="194" t="s">
        <v>14</v>
      </c>
      <c r="C19" s="245"/>
      <c r="D19" s="246"/>
      <c r="E19" s="246"/>
      <c r="F19" s="242"/>
      <c r="G19" s="242"/>
      <c r="H19" s="242"/>
      <c r="I19" s="242"/>
      <c r="J19" s="242"/>
      <c r="K19" s="236"/>
      <c r="L19" s="236"/>
      <c r="M19" s="237"/>
      <c r="N19" s="204"/>
      <c r="O19" s="205"/>
      <c r="P19" s="205"/>
      <c r="Q19" s="205"/>
      <c r="R19" s="206"/>
    </row>
    <row r="20" spans="2:18" ht="15" customHeight="1">
      <c r="B20" s="194"/>
      <c r="C20" s="247"/>
      <c r="D20" s="248"/>
      <c r="E20" s="248"/>
      <c r="F20" s="243"/>
      <c r="G20" s="243"/>
      <c r="H20" s="243"/>
      <c r="I20" s="243"/>
      <c r="J20" s="243"/>
      <c r="K20" s="238"/>
      <c r="L20" s="238"/>
      <c r="M20" s="239"/>
      <c r="N20" s="204"/>
      <c r="O20" s="205"/>
      <c r="P20" s="205"/>
      <c r="Q20" s="205"/>
      <c r="R20" s="206"/>
    </row>
    <row r="21" spans="2:18" ht="15" customHeight="1">
      <c r="B21" s="194"/>
      <c r="C21" s="249"/>
      <c r="D21" s="250"/>
      <c r="E21" s="250"/>
      <c r="F21" s="244"/>
      <c r="G21" s="244"/>
      <c r="H21" s="244"/>
      <c r="I21" s="244"/>
      <c r="J21" s="244"/>
      <c r="K21" s="240"/>
      <c r="L21" s="240"/>
      <c r="M21" s="241"/>
      <c r="N21" s="204"/>
      <c r="O21" s="205"/>
      <c r="P21" s="205"/>
      <c r="Q21" s="205"/>
      <c r="R21" s="206"/>
    </row>
    <row r="22" spans="2:18" ht="15" customHeight="1">
      <c r="B22" s="194" t="s">
        <v>15</v>
      </c>
      <c r="C22" s="195" t="s">
        <v>18</v>
      </c>
      <c r="D22" s="196"/>
      <c r="E22" s="196"/>
      <c r="F22" s="196"/>
      <c r="G22" s="196"/>
      <c r="H22" s="196"/>
      <c r="I22" s="196"/>
      <c r="J22" s="196"/>
      <c r="K22" s="196"/>
      <c r="L22" s="196"/>
      <c r="M22" s="197"/>
      <c r="N22" s="204"/>
      <c r="O22" s="205"/>
      <c r="P22" s="205"/>
      <c r="Q22" s="205"/>
      <c r="R22" s="206"/>
    </row>
    <row r="23" spans="2:18" ht="15" customHeight="1">
      <c r="B23" s="194"/>
      <c r="C23" s="198"/>
      <c r="D23" s="199"/>
      <c r="E23" s="199"/>
      <c r="F23" s="199"/>
      <c r="G23" s="199"/>
      <c r="H23" s="199"/>
      <c r="I23" s="199"/>
      <c r="J23" s="199"/>
      <c r="K23" s="199"/>
      <c r="L23" s="199"/>
      <c r="M23" s="200"/>
      <c r="N23" s="204"/>
      <c r="O23" s="205"/>
      <c r="P23" s="205"/>
      <c r="Q23" s="205"/>
      <c r="R23" s="206"/>
    </row>
    <row r="24" spans="2:18" ht="15" customHeight="1">
      <c r="B24" s="194"/>
      <c r="C24" s="201"/>
      <c r="D24" s="202"/>
      <c r="E24" s="202"/>
      <c r="F24" s="202"/>
      <c r="G24" s="202"/>
      <c r="H24" s="202"/>
      <c r="I24" s="202"/>
      <c r="J24" s="202"/>
      <c r="K24" s="202"/>
      <c r="L24" s="202"/>
      <c r="M24" s="203"/>
      <c r="N24" s="207"/>
      <c r="O24" s="208"/>
      <c r="P24" s="208"/>
      <c r="Q24" s="208"/>
      <c r="R24" s="209"/>
    </row>
    <row r="25" spans="2:18" ht="30" customHeight="1">
      <c r="B25" s="210" t="s">
        <v>16</v>
      </c>
      <c r="C25" s="212" t="s">
        <v>329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4"/>
      <c r="N25" s="218" t="s">
        <v>19</v>
      </c>
      <c r="O25" s="219"/>
      <c r="P25" s="220"/>
      <c r="Q25" s="218"/>
      <c r="R25" s="220"/>
    </row>
    <row r="26" spans="2:18" ht="30" customHeight="1">
      <c r="B26" s="211"/>
      <c r="C26" s="215"/>
      <c r="D26" s="216"/>
      <c r="E26" s="216"/>
      <c r="F26" s="216"/>
      <c r="G26" s="216"/>
      <c r="H26" s="216"/>
      <c r="I26" s="216"/>
      <c r="J26" s="216"/>
      <c r="K26" s="216"/>
      <c r="L26" s="216"/>
      <c r="M26" s="217"/>
      <c r="N26" s="221" t="s">
        <v>20</v>
      </c>
      <c r="O26" s="222"/>
      <c r="P26" s="223"/>
      <c r="Q26" s="192"/>
      <c r="R26" s="193"/>
    </row>
    <row r="27" spans="2:18" ht="22.5" customHeight="1"/>
  </sheetData>
  <mergeCells count="54">
    <mergeCell ref="B6:B7"/>
    <mergeCell ref="C6:C7"/>
    <mergeCell ref="P6:Q7"/>
    <mergeCell ref="R6:R7"/>
    <mergeCell ref="B2:R2"/>
    <mergeCell ref="B4:B5"/>
    <mergeCell ref="C4:C5"/>
    <mergeCell ref="D4:D7"/>
    <mergeCell ref="G4:G7"/>
    <mergeCell ref="H4:H7"/>
    <mergeCell ref="I4:I7"/>
    <mergeCell ref="L4:L7"/>
    <mergeCell ref="M4:M7"/>
    <mergeCell ref="N4:N7"/>
    <mergeCell ref="J4:K7"/>
    <mergeCell ref="O4:O7"/>
    <mergeCell ref="P4:R4"/>
    <mergeCell ref="P5:R5"/>
    <mergeCell ref="C8:M8"/>
    <mergeCell ref="N8:O8"/>
    <mergeCell ref="P8:R8"/>
    <mergeCell ref="E4:F7"/>
    <mergeCell ref="B9:B13"/>
    <mergeCell ref="C9:M13"/>
    <mergeCell ref="N9:R9"/>
    <mergeCell ref="N10:R10"/>
    <mergeCell ref="N12:R12"/>
    <mergeCell ref="N13:R13"/>
    <mergeCell ref="N11:R11"/>
    <mergeCell ref="B14:B18"/>
    <mergeCell ref="C14:M18"/>
    <mergeCell ref="N14:R14"/>
    <mergeCell ref="B19:B21"/>
    <mergeCell ref="N19:R19"/>
    <mergeCell ref="N20:R20"/>
    <mergeCell ref="N21:R21"/>
    <mergeCell ref="N15:R15"/>
    <mergeCell ref="N16:R16"/>
    <mergeCell ref="N17:R17"/>
    <mergeCell ref="N18:R18"/>
    <mergeCell ref="K19:M21"/>
    <mergeCell ref="F19:J21"/>
    <mergeCell ref="C19:E21"/>
    <mergeCell ref="Q26:R26"/>
    <mergeCell ref="B22:B24"/>
    <mergeCell ref="C22:M24"/>
    <mergeCell ref="N22:R22"/>
    <mergeCell ref="N23:R23"/>
    <mergeCell ref="N24:R24"/>
    <mergeCell ref="B25:B26"/>
    <mergeCell ref="C25:M26"/>
    <mergeCell ref="N25:P25"/>
    <mergeCell ref="Q25:R25"/>
    <mergeCell ref="N26:P26"/>
  </mergeCells>
  <phoneticPr fontId="2"/>
  <printOptions horizontalCentered="1" verticalCentered="1"/>
  <pageMargins left="0.59055118110236227" right="0.59055118110236227" top="0.59055118110236227" bottom="0.59055118110236227" header="0.59055118110236227" footer="0.59055118110236227"/>
  <pageSetup paperSize="9" orientation="landscape" blackAndWhite="1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258"/>
  <sheetViews>
    <sheetView view="pageBreakPreview" zoomScaleNormal="100" zoomScaleSheetLayoutView="100" workbookViewId="0">
      <pane xSplit="4" ySplit="3" topLeftCell="E4" activePane="bottomRight" state="frozen"/>
      <selection pane="topRight"/>
      <selection pane="bottomLeft"/>
      <selection pane="bottomRight" activeCell="E227" sqref="E227"/>
    </sheetView>
  </sheetViews>
  <sheetFormatPr defaultColWidth="7.875" defaultRowHeight="31.5" customHeight="1"/>
  <cols>
    <col min="1" max="1" width="12.875" style="10" customWidth="1"/>
    <col min="2" max="2" width="28.75" style="10" customWidth="1"/>
    <col min="3" max="3" width="8.75" style="10" customWidth="1"/>
    <col min="4" max="4" width="21.25" style="10" customWidth="1"/>
    <col min="5" max="5" width="12.5" style="14" customWidth="1"/>
    <col min="6" max="6" width="8.75" style="15" customWidth="1"/>
    <col min="7" max="7" width="1.25" style="10" customWidth="1"/>
    <col min="8" max="8" width="3.75" style="10" customWidth="1"/>
    <col min="9" max="9" width="5" style="10" customWidth="1"/>
    <col min="10" max="10" width="12.5" style="15" customWidth="1"/>
    <col min="11" max="11" width="15" style="15" customWidth="1"/>
    <col min="12" max="12" width="25" style="10" customWidth="1"/>
    <col min="13" max="22" width="10" style="36" customWidth="1"/>
    <col min="23" max="23" width="12.5" style="36" customWidth="1"/>
    <col min="24" max="25" width="10" style="36" customWidth="1"/>
    <col min="26" max="26" width="12.5" style="36" customWidth="1"/>
    <col min="27" max="28" width="10" style="36" customWidth="1"/>
    <col min="29" max="29" width="12.5" style="36" customWidth="1"/>
    <col min="30" max="31" width="10" style="36" customWidth="1"/>
    <col min="32" max="32" width="3.75" style="10" customWidth="1"/>
    <col min="33" max="16384" width="7.875" style="10"/>
  </cols>
  <sheetData>
    <row r="1" spans="1:49" ht="39.950000000000003" customHeight="1">
      <c r="A1" s="15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N1" s="37"/>
      <c r="P1" s="37"/>
      <c r="Q1" s="38"/>
      <c r="R1" s="39"/>
      <c r="S1" s="40"/>
      <c r="T1" s="41"/>
      <c r="U1" s="41"/>
      <c r="V1" s="41"/>
      <c r="W1" s="42"/>
      <c r="X1" s="42"/>
      <c r="Y1" s="43"/>
      <c r="Z1" s="42"/>
      <c r="AA1" s="42"/>
      <c r="AB1" s="43"/>
      <c r="AC1" s="42"/>
      <c r="AD1" s="42"/>
      <c r="AE1" s="43"/>
    </row>
    <row r="2" spans="1:49" ht="15.75" customHeight="1">
      <c r="B2" s="287" t="s">
        <v>21</v>
      </c>
      <c r="C2" s="325" t="s">
        <v>22</v>
      </c>
      <c r="D2" s="326" t="s">
        <v>23</v>
      </c>
      <c r="E2" s="328" t="s">
        <v>24</v>
      </c>
      <c r="F2" s="330" t="s">
        <v>25</v>
      </c>
      <c r="G2" s="331"/>
      <c r="H2" s="332"/>
      <c r="I2" s="287" t="s">
        <v>26</v>
      </c>
      <c r="J2" s="313" t="s">
        <v>44</v>
      </c>
      <c r="K2" s="313" t="s">
        <v>45</v>
      </c>
      <c r="L2" s="321" t="s">
        <v>27</v>
      </c>
      <c r="M2" s="341"/>
      <c r="N2" s="341"/>
      <c r="O2" s="336"/>
      <c r="P2" s="342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</row>
    <row r="3" spans="1:49" ht="15.75" customHeight="1">
      <c r="B3" s="288"/>
      <c r="C3" s="325"/>
      <c r="D3" s="327"/>
      <c r="E3" s="329"/>
      <c r="F3" s="333"/>
      <c r="G3" s="334"/>
      <c r="H3" s="335"/>
      <c r="I3" s="288"/>
      <c r="J3" s="314"/>
      <c r="K3" s="314"/>
      <c r="L3" s="322"/>
      <c r="M3" s="122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3"/>
      <c r="AA3" s="123"/>
      <c r="AB3" s="124"/>
      <c r="AC3" s="123"/>
      <c r="AD3" s="123"/>
      <c r="AE3" s="124"/>
    </row>
    <row r="4" spans="1:49" ht="31.5" customHeight="1">
      <c r="B4" s="338" t="str">
        <f>設計書!C9</f>
        <v>飯島南児童センター屋根および外壁改修工事</v>
      </c>
      <c r="C4" s="339"/>
      <c r="D4" s="340"/>
      <c r="E4" s="22"/>
      <c r="F4" s="23" t="str">
        <f t="shared" ref="F4:F7" si="0">IF(E4="","",TRUNC(E4,0))</f>
        <v/>
      </c>
      <c r="G4" s="4" t="str">
        <f t="shared" ref="G4:G7" si="1">IF(I4="","",".")</f>
        <v/>
      </c>
      <c r="H4" s="47" t="str">
        <f t="shared" ref="H4:H7" si="2">IF(E4="","",IF(E4&gt;=100,"--",IF(OR(I4="式",I4="ヶ所",I4="個",I4="枚",I4="日",I4="本",I4="台",I4="ｍ",I4="組",I4="基",I4="面",I4="箇所"),"--",ROUND((E4-F4)*10,0))))</f>
        <v/>
      </c>
      <c r="I4" s="20"/>
      <c r="J4" s="21"/>
      <c r="K4" s="21"/>
      <c r="L4" s="46"/>
      <c r="M4" s="183"/>
      <c r="N4" s="126"/>
      <c r="O4" s="125"/>
      <c r="P4" s="127"/>
      <c r="Q4" s="128"/>
      <c r="R4" s="127"/>
      <c r="S4" s="128"/>
      <c r="T4" s="127"/>
      <c r="U4" s="127"/>
      <c r="V4" s="127"/>
      <c r="W4" s="128"/>
      <c r="X4" s="127"/>
      <c r="Y4" s="129"/>
      <c r="Z4" s="128"/>
      <c r="AA4" s="127"/>
      <c r="AB4" s="129"/>
      <c r="AC4" s="128"/>
      <c r="AD4" s="127"/>
      <c r="AE4" s="129"/>
    </row>
    <row r="5" spans="1:49" ht="31.5" customHeight="1">
      <c r="B5" s="30"/>
      <c r="C5" s="343" t="s">
        <v>85</v>
      </c>
      <c r="D5" s="344"/>
      <c r="E5" s="22"/>
      <c r="F5" s="23" t="str">
        <f t="shared" si="0"/>
        <v/>
      </c>
      <c r="G5" s="4" t="str">
        <f t="shared" si="1"/>
        <v/>
      </c>
      <c r="H5" s="47" t="str">
        <f t="shared" si="2"/>
        <v/>
      </c>
      <c r="I5" s="20"/>
      <c r="J5" s="21"/>
      <c r="K5" s="21"/>
      <c r="L5" s="46"/>
      <c r="M5" s="125"/>
      <c r="N5" s="126"/>
      <c r="O5" s="125"/>
      <c r="P5" s="127"/>
      <c r="Q5" s="128"/>
      <c r="R5" s="127"/>
      <c r="S5" s="128"/>
      <c r="T5" s="127"/>
      <c r="U5" s="127"/>
      <c r="V5" s="127"/>
      <c r="W5" s="128"/>
      <c r="X5" s="127"/>
      <c r="Y5" s="129"/>
      <c r="Z5" s="128"/>
      <c r="AA5" s="127"/>
      <c r="AB5" s="129"/>
      <c r="AC5" s="128"/>
      <c r="AD5" s="127"/>
      <c r="AE5" s="129"/>
    </row>
    <row r="6" spans="1:49" ht="31.5" customHeight="1">
      <c r="B6" s="32" t="s">
        <v>126</v>
      </c>
      <c r="C6" s="306"/>
      <c r="D6" s="307"/>
      <c r="E6" s="24">
        <v>1</v>
      </c>
      <c r="F6" s="23">
        <f t="shared" si="0"/>
        <v>1</v>
      </c>
      <c r="G6" s="4" t="str">
        <f t="shared" si="1"/>
        <v>.</v>
      </c>
      <c r="H6" s="47" t="str">
        <f t="shared" si="2"/>
        <v>--</v>
      </c>
      <c r="I6" s="5" t="s">
        <v>36</v>
      </c>
      <c r="J6" s="21"/>
      <c r="K6" s="21"/>
      <c r="L6" s="46"/>
      <c r="M6" s="183"/>
      <c r="N6" s="126"/>
      <c r="O6" s="125"/>
      <c r="P6" s="127"/>
      <c r="Q6" s="128"/>
      <c r="R6" s="127"/>
      <c r="S6" s="128"/>
      <c r="T6" s="127"/>
      <c r="U6" s="127"/>
      <c r="V6" s="127"/>
      <c r="W6" s="128"/>
      <c r="X6" s="127"/>
      <c r="Y6" s="129"/>
      <c r="Z6" s="128"/>
      <c r="AA6" s="127"/>
      <c r="AB6" s="129"/>
      <c r="AC6" s="128"/>
      <c r="AD6" s="127"/>
      <c r="AE6" s="129"/>
    </row>
    <row r="7" spans="1:49" ht="31.5" customHeight="1">
      <c r="B7" s="34" t="s">
        <v>127</v>
      </c>
      <c r="C7" s="306"/>
      <c r="D7" s="307"/>
      <c r="E7" s="24"/>
      <c r="F7" s="23" t="str">
        <f t="shared" si="0"/>
        <v/>
      </c>
      <c r="G7" s="4" t="str">
        <f t="shared" si="1"/>
        <v/>
      </c>
      <c r="H7" s="47" t="str">
        <f t="shared" si="2"/>
        <v/>
      </c>
      <c r="I7" s="5"/>
      <c r="J7" s="21"/>
      <c r="K7" s="21"/>
      <c r="L7" s="46"/>
      <c r="M7" s="189"/>
      <c r="N7" s="126"/>
      <c r="O7" s="130"/>
      <c r="P7" s="127"/>
      <c r="Q7" s="131"/>
      <c r="R7" s="127"/>
      <c r="S7" s="131"/>
      <c r="T7" s="127"/>
      <c r="U7" s="127"/>
      <c r="V7" s="127"/>
      <c r="W7" s="131"/>
      <c r="X7" s="127"/>
      <c r="Y7" s="129"/>
      <c r="Z7" s="131"/>
      <c r="AA7" s="127"/>
      <c r="AB7" s="129"/>
      <c r="AC7" s="131"/>
      <c r="AD7" s="127"/>
      <c r="AE7" s="129"/>
    </row>
    <row r="8" spans="1:49" ht="31.5" customHeight="1">
      <c r="B8" s="32" t="s">
        <v>92</v>
      </c>
      <c r="C8" s="306"/>
      <c r="D8" s="307"/>
      <c r="E8" s="24">
        <v>1</v>
      </c>
      <c r="F8" s="23">
        <f>IF(E8="","",TRUNC(E8,0))</f>
        <v>1</v>
      </c>
      <c r="G8" s="4" t="str">
        <f>IF(I8="","",".")</f>
        <v>.</v>
      </c>
      <c r="H8" s="47" t="str">
        <f>IF(E8="","",IF(E8&gt;=100,"--",IF(OR(I8="式",I8="ヶ所",I8="個",I8="枚",I8="日",I8="本",I8="台",I8="ｍ",I8="組",I8="基",I8="面",I8="箇所"),"--",ROUND((E8-F8)*10,0))))</f>
        <v>--</v>
      </c>
      <c r="I8" s="5" t="s">
        <v>36</v>
      </c>
      <c r="J8" s="21"/>
      <c r="K8" s="21"/>
      <c r="L8" s="46"/>
      <c r="M8" s="189"/>
      <c r="N8" s="126"/>
      <c r="O8" s="130"/>
      <c r="P8" s="127"/>
      <c r="Q8" s="128"/>
      <c r="R8" s="127"/>
      <c r="S8" s="128"/>
      <c r="T8" s="127"/>
      <c r="U8" s="127"/>
      <c r="V8" s="127"/>
      <c r="W8" s="128"/>
      <c r="X8" s="127"/>
      <c r="Y8" s="129"/>
      <c r="Z8" s="128"/>
      <c r="AA8" s="127"/>
      <c r="AB8" s="129"/>
      <c r="AC8" s="128"/>
      <c r="AD8" s="127"/>
      <c r="AE8" s="129"/>
    </row>
    <row r="9" spans="1:49" ht="31.5" customHeight="1">
      <c r="B9" s="34" t="s">
        <v>28</v>
      </c>
      <c r="C9" s="306"/>
      <c r="D9" s="307"/>
      <c r="E9" s="24"/>
      <c r="F9" s="23" t="str">
        <f t="shared" ref="F9:F72" si="3">IF(E9="","",TRUNC(E9,0))</f>
        <v/>
      </c>
      <c r="G9" s="4" t="str">
        <f t="shared" ref="G9:G72" si="4">IF(I9="","",".")</f>
        <v/>
      </c>
      <c r="H9" s="47" t="str">
        <f t="shared" ref="H9:H50" si="5">IF(E9="","",IF(E9&gt;=100,"--",IF(OR(I9="式",I9="ヶ所",I9="個",I9="枚",I9="日",I9="本",I9="台",I9="ｍ",I9="組",I9="基",I9="面",I9="箇所"),"--",ROUND((E9-F9)*10,0))))</f>
        <v/>
      </c>
      <c r="I9" s="5"/>
      <c r="J9" s="21"/>
      <c r="K9" s="21"/>
      <c r="L9" s="46"/>
      <c r="M9" s="189"/>
      <c r="N9" s="126"/>
      <c r="O9" s="130"/>
      <c r="P9" s="127"/>
      <c r="Q9" s="131"/>
      <c r="R9" s="127"/>
      <c r="S9" s="131"/>
      <c r="T9" s="127"/>
      <c r="U9" s="127"/>
      <c r="V9" s="127"/>
      <c r="W9" s="131"/>
      <c r="X9" s="127"/>
      <c r="Y9" s="129"/>
      <c r="Z9" s="131"/>
      <c r="AA9" s="127"/>
      <c r="AB9" s="129"/>
      <c r="AC9" s="131"/>
      <c r="AD9" s="127"/>
      <c r="AE9" s="129"/>
    </row>
    <row r="10" spans="1:49" ht="31.5" customHeight="1">
      <c r="B10" s="32" t="s">
        <v>207</v>
      </c>
      <c r="C10" s="306"/>
      <c r="D10" s="307"/>
      <c r="E10" s="24">
        <v>1</v>
      </c>
      <c r="F10" s="23">
        <f t="shared" si="3"/>
        <v>1</v>
      </c>
      <c r="G10" s="4" t="str">
        <f t="shared" si="4"/>
        <v>.</v>
      </c>
      <c r="H10" s="47" t="str">
        <f t="shared" si="5"/>
        <v>--</v>
      </c>
      <c r="I10" s="5" t="s">
        <v>36</v>
      </c>
      <c r="J10" s="21"/>
      <c r="K10" s="21"/>
      <c r="L10" s="46"/>
      <c r="M10" s="132"/>
      <c r="N10" s="126"/>
      <c r="O10" s="132"/>
      <c r="P10" s="127"/>
      <c r="Q10" s="133"/>
      <c r="R10" s="127"/>
      <c r="S10" s="133"/>
      <c r="T10" s="127"/>
      <c r="U10" s="127"/>
      <c r="V10" s="127"/>
      <c r="W10" s="133"/>
      <c r="X10" s="127"/>
      <c r="Y10" s="134"/>
      <c r="Z10" s="133"/>
      <c r="AA10" s="127"/>
      <c r="AB10" s="134"/>
      <c r="AC10" s="133"/>
      <c r="AD10" s="127"/>
      <c r="AE10" s="134"/>
    </row>
    <row r="11" spans="1:49" ht="31.5" customHeight="1">
      <c r="B11" s="34" t="s">
        <v>29</v>
      </c>
      <c r="C11" s="306"/>
      <c r="D11" s="307"/>
      <c r="E11" s="24"/>
      <c r="F11" s="23" t="str">
        <f t="shared" si="3"/>
        <v/>
      </c>
      <c r="G11" s="4" t="str">
        <f t="shared" si="4"/>
        <v/>
      </c>
      <c r="H11" s="47" t="str">
        <f t="shared" si="5"/>
        <v/>
      </c>
      <c r="I11" s="5"/>
      <c r="J11" s="21"/>
      <c r="K11" s="21"/>
      <c r="L11" s="46"/>
      <c r="M11" s="135"/>
      <c r="N11" s="126"/>
      <c r="O11" s="135"/>
      <c r="P11" s="127"/>
      <c r="Q11" s="133"/>
      <c r="R11" s="127"/>
      <c r="S11" s="133"/>
      <c r="T11" s="127"/>
      <c r="U11" s="127"/>
      <c r="V11" s="127"/>
      <c r="W11" s="133"/>
      <c r="X11" s="127"/>
      <c r="Y11" s="134"/>
      <c r="Z11" s="133"/>
      <c r="AA11" s="127"/>
      <c r="AB11" s="134"/>
      <c r="AC11" s="133"/>
      <c r="AD11" s="127"/>
      <c r="AE11" s="134"/>
    </row>
    <row r="12" spans="1:49" ht="31.5" customHeight="1">
      <c r="B12" s="32" t="s">
        <v>208</v>
      </c>
      <c r="C12" s="306"/>
      <c r="D12" s="307"/>
      <c r="E12" s="24">
        <v>1</v>
      </c>
      <c r="F12" s="23">
        <f t="shared" si="3"/>
        <v>1</v>
      </c>
      <c r="G12" s="4" t="str">
        <f t="shared" si="4"/>
        <v>.</v>
      </c>
      <c r="H12" s="47" t="str">
        <f t="shared" si="5"/>
        <v>--</v>
      </c>
      <c r="I12" s="5" t="s">
        <v>36</v>
      </c>
      <c r="J12" s="21"/>
      <c r="K12" s="21"/>
      <c r="L12" s="46"/>
      <c r="M12" s="132"/>
      <c r="N12" s="126"/>
      <c r="O12" s="132"/>
      <c r="P12" s="127"/>
      <c r="Q12" s="136"/>
      <c r="R12" s="127"/>
      <c r="S12" s="136"/>
      <c r="T12" s="127"/>
      <c r="U12" s="127"/>
      <c r="V12" s="127"/>
      <c r="W12" s="136"/>
      <c r="X12" s="127"/>
      <c r="Y12" s="129"/>
      <c r="Z12" s="136"/>
      <c r="AA12" s="127"/>
      <c r="AB12" s="129"/>
      <c r="AC12" s="136"/>
      <c r="AD12" s="127"/>
      <c r="AE12" s="129"/>
    </row>
    <row r="13" spans="1:49" ht="31.5" customHeight="1">
      <c r="B13" s="35" t="s">
        <v>64</v>
      </c>
      <c r="C13" s="306" t="s">
        <v>177</v>
      </c>
      <c r="D13" s="307"/>
      <c r="E13" s="25">
        <v>1</v>
      </c>
      <c r="F13" s="23">
        <f t="shared" si="3"/>
        <v>1</v>
      </c>
      <c r="G13" s="4" t="str">
        <f t="shared" si="4"/>
        <v>.</v>
      </c>
      <c r="H13" s="47" t="str">
        <f t="shared" si="5"/>
        <v>--</v>
      </c>
      <c r="I13" s="6" t="s">
        <v>36</v>
      </c>
      <c r="J13" s="21"/>
      <c r="K13" s="21"/>
      <c r="L13" s="46"/>
      <c r="M13" s="132"/>
      <c r="N13" s="126"/>
      <c r="O13" s="125"/>
      <c r="P13" s="127"/>
      <c r="Q13" s="133"/>
      <c r="R13" s="127"/>
      <c r="S13" s="133"/>
      <c r="T13" s="127"/>
      <c r="U13" s="127"/>
      <c r="V13" s="127"/>
      <c r="W13" s="133"/>
      <c r="X13" s="127"/>
      <c r="Y13" s="134"/>
      <c r="Z13" s="133"/>
      <c r="AA13" s="127"/>
      <c r="AB13" s="134"/>
      <c r="AC13" s="133"/>
      <c r="AD13" s="127"/>
      <c r="AE13" s="134"/>
    </row>
    <row r="14" spans="1:49" ht="31.5" customHeight="1">
      <c r="B14" s="34" t="s">
        <v>30</v>
      </c>
      <c r="C14" s="306"/>
      <c r="D14" s="307"/>
      <c r="E14" s="24"/>
      <c r="F14" s="23" t="str">
        <f t="shared" si="3"/>
        <v/>
      </c>
      <c r="G14" s="4" t="str">
        <f t="shared" si="4"/>
        <v/>
      </c>
      <c r="H14" s="47" t="str">
        <f t="shared" si="5"/>
        <v/>
      </c>
      <c r="I14" s="5"/>
      <c r="J14" s="21"/>
      <c r="K14" s="21"/>
      <c r="L14" s="46"/>
      <c r="M14" s="135"/>
      <c r="N14" s="126"/>
      <c r="O14" s="135"/>
      <c r="P14" s="127"/>
      <c r="Q14" s="136"/>
      <c r="R14" s="127"/>
      <c r="S14" s="136"/>
      <c r="T14" s="127"/>
      <c r="U14" s="127"/>
      <c r="V14" s="127"/>
      <c r="W14" s="136"/>
      <c r="X14" s="127"/>
      <c r="Y14" s="129"/>
      <c r="Z14" s="136"/>
      <c r="AA14" s="127"/>
      <c r="AB14" s="129"/>
      <c r="AC14" s="136"/>
      <c r="AD14" s="127"/>
      <c r="AE14" s="129"/>
    </row>
    <row r="15" spans="1:49" ht="31.5" customHeight="1">
      <c r="B15" s="32" t="s">
        <v>65</v>
      </c>
      <c r="C15" s="337">
        <v>0.1</v>
      </c>
      <c r="D15" s="307"/>
      <c r="E15" s="24">
        <v>1</v>
      </c>
      <c r="F15" s="23">
        <f t="shared" si="3"/>
        <v>1</v>
      </c>
      <c r="G15" s="4" t="str">
        <f t="shared" si="4"/>
        <v>.</v>
      </c>
      <c r="H15" s="47" t="str">
        <f t="shared" si="5"/>
        <v>--</v>
      </c>
      <c r="I15" s="5" t="s">
        <v>36</v>
      </c>
      <c r="J15" s="21"/>
      <c r="K15" s="21"/>
      <c r="L15" s="46"/>
      <c r="M15" s="188"/>
      <c r="N15" s="126"/>
      <c r="O15" s="137"/>
      <c r="P15" s="127"/>
      <c r="Q15" s="133"/>
      <c r="R15" s="127"/>
      <c r="S15" s="133"/>
      <c r="T15" s="127"/>
      <c r="U15" s="127"/>
      <c r="V15" s="127"/>
      <c r="W15" s="133"/>
      <c r="X15" s="127"/>
      <c r="Y15" s="134"/>
      <c r="Z15" s="133"/>
      <c r="AA15" s="127"/>
      <c r="AB15" s="134"/>
      <c r="AC15" s="133"/>
      <c r="AD15" s="127"/>
      <c r="AE15" s="134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</row>
    <row r="16" spans="1:49" s="11" customFormat="1" ht="31.5" customHeight="1">
      <c r="B16" s="28" t="s">
        <v>93</v>
      </c>
      <c r="C16" s="306"/>
      <c r="D16" s="307"/>
      <c r="E16" s="26"/>
      <c r="F16" s="23" t="str">
        <f t="shared" si="3"/>
        <v/>
      </c>
      <c r="G16" s="4" t="str">
        <f t="shared" si="4"/>
        <v/>
      </c>
      <c r="H16" s="47" t="str">
        <f t="shared" si="5"/>
        <v/>
      </c>
      <c r="I16" s="6"/>
      <c r="J16" s="21"/>
      <c r="K16" s="21"/>
      <c r="L16" s="46"/>
      <c r="M16" s="138"/>
      <c r="N16" s="139"/>
      <c r="O16" s="140"/>
      <c r="P16" s="141"/>
      <c r="Q16" s="142"/>
      <c r="R16" s="141"/>
      <c r="S16" s="142"/>
      <c r="T16" s="141"/>
      <c r="U16" s="141"/>
      <c r="V16" s="141"/>
      <c r="W16" s="142"/>
      <c r="X16" s="141"/>
      <c r="Y16" s="143"/>
      <c r="Z16" s="142"/>
      <c r="AA16" s="141"/>
      <c r="AB16" s="143"/>
      <c r="AC16" s="142"/>
      <c r="AD16" s="141"/>
      <c r="AE16" s="143"/>
    </row>
    <row r="17" spans="2:31" s="11" customFormat="1" ht="31.5" customHeight="1">
      <c r="B17" s="16"/>
      <c r="C17" s="306"/>
      <c r="D17" s="307"/>
      <c r="E17" s="26"/>
      <c r="F17" s="23" t="str">
        <f t="shared" si="3"/>
        <v/>
      </c>
      <c r="G17" s="4" t="str">
        <f t="shared" si="4"/>
        <v/>
      </c>
      <c r="H17" s="47" t="str">
        <f t="shared" si="5"/>
        <v/>
      </c>
      <c r="I17" s="6"/>
      <c r="J17" s="21"/>
      <c r="K17" s="21"/>
      <c r="L17" s="46"/>
      <c r="M17" s="180"/>
      <c r="N17" s="139"/>
      <c r="O17" s="140"/>
      <c r="P17" s="141"/>
      <c r="Q17" s="142"/>
      <c r="R17" s="141"/>
      <c r="S17" s="142"/>
      <c r="T17" s="141"/>
      <c r="U17" s="141"/>
      <c r="V17" s="141"/>
      <c r="W17" s="142"/>
      <c r="X17" s="141"/>
      <c r="Y17" s="143"/>
      <c r="Z17" s="142"/>
      <c r="AA17" s="141"/>
      <c r="AB17" s="143"/>
      <c r="AC17" s="142"/>
      <c r="AD17" s="141"/>
      <c r="AE17" s="143"/>
    </row>
    <row r="18" spans="2:31" s="11" customFormat="1" ht="31.5" customHeight="1">
      <c r="B18" s="28"/>
      <c r="C18" s="306"/>
      <c r="D18" s="307"/>
      <c r="E18" s="26"/>
      <c r="F18" s="23" t="str">
        <f t="shared" si="3"/>
        <v/>
      </c>
      <c r="G18" s="4" t="str">
        <f t="shared" si="4"/>
        <v/>
      </c>
      <c r="H18" s="47" t="str">
        <f t="shared" si="5"/>
        <v/>
      </c>
      <c r="I18" s="6"/>
      <c r="J18" s="21"/>
      <c r="K18" s="21"/>
      <c r="L18" s="46"/>
      <c r="M18" s="180"/>
      <c r="N18" s="139"/>
      <c r="O18" s="140"/>
      <c r="P18" s="141"/>
      <c r="Q18" s="142"/>
      <c r="R18" s="141"/>
      <c r="S18" s="142"/>
      <c r="T18" s="141"/>
      <c r="U18" s="141"/>
      <c r="V18" s="141"/>
      <c r="W18" s="142"/>
      <c r="X18" s="141"/>
      <c r="Y18" s="143"/>
      <c r="Z18" s="142"/>
      <c r="AA18" s="141"/>
      <c r="AB18" s="143"/>
      <c r="AC18" s="142"/>
      <c r="AD18" s="141"/>
      <c r="AE18" s="143"/>
    </row>
    <row r="19" spans="2:31" s="11" customFormat="1" ht="31.5" customHeight="1">
      <c r="B19" s="32" t="str">
        <f>B6</f>
        <v>Ⅰ．直接工事</v>
      </c>
      <c r="C19" s="306" t="s">
        <v>84</v>
      </c>
      <c r="D19" s="307"/>
      <c r="E19" s="24"/>
      <c r="F19" s="23" t="str">
        <f t="shared" si="3"/>
        <v/>
      </c>
      <c r="G19" s="4" t="str">
        <f t="shared" si="4"/>
        <v/>
      </c>
      <c r="H19" s="47" t="str">
        <f t="shared" si="5"/>
        <v/>
      </c>
      <c r="I19" s="6"/>
      <c r="J19" s="21"/>
      <c r="K19" s="21"/>
      <c r="L19" s="46"/>
      <c r="M19" s="184"/>
      <c r="N19" s="139"/>
      <c r="O19" s="140"/>
      <c r="P19" s="141"/>
      <c r="Q19" s="142"/>
      <c r="R19" s="141"/>
      <c r="S19" s="142"/>
      <c r="T19" s="141"/>
      <c r="U19" s="141"/>
      <c r="V19" s="141"/>
      <c r="W19" s="144"/>
      <c r="X19" s="141"/>
      <c r="Y19" s="145"/>
      <c r="Z19" s="144"/>
      <c r="AA19" s="141"/>
      <c r="AB19" s="145"/>
      <c r="AC19" s="144"/>
      <c r="AD19" s="141"/>
      <c r="AE19" s="145"/>
    </row>
    <row r="20" spans="2:31" s="11" customFormat="1" ht="31.5" customHeight="1">
      <c r="B20" s="32" t="s">
        <v>66</v>
      </c>
      <c r="C20" s="306"/>
      <c r="D20" s="307"/>
      <c r="E20" s="26">
        <v>1</v>
      </c>
      <c r="F20" s="23">
        <f t="shared" si="3"/>
        <v>1</v>
      </c>
      <c r="G20" s="4" t="str">
        <f t="shared" si="4"/>
        <v>.</v>
      </c>
      <c r="H20" s="47" t="str">
        <f t="shared" si="5"/>
        <v>--</v>
      </c>
      <c r="I20" s="6" t="s">
        <v>36</v>
      </c>
      <c r="J20" s="21"/>
      <c r="K20" s="21"/>
      <c r="L20" s="46"/>
      <c r="M20" s="180"/>
      <c r="N20" s="139"/>
      <c r="O20" s="140"/>
      <c r="P20" s="141"/>
      <c r="Q20" s="142"/>
      <c r="R20" s="141"/>
      <c r="S20" s="142"/>
      <c r="T20" s="141"/>
      <c r="U20" s="141"/>
      <c r="V20" s="141"/>
      <c r="W20" s="138"/>
      <c r="X20" s="141"/>
      <c r="Y20" s="143"/>
      <c r="Z20" s="138"/>
      <c r="AA20" s="141"/>
      <c r="AB20" s="143"/>
      <c r="AC20" s="138"/>
      <c r="AD20" s="141"/>
      <c r="AE20" s="143"/>
    </row>
    <row r="21" spans="2:31" s="11" customFormat="1" ht="31.5" customHeight="1">
      <c r="B21" s="32" t="s">
        <v>233</v>
      </c>
      <c r="C21" s="306"/>
      <c r="D21" s="307"/>
      <c r="E21" s="26">
        <v>1</v>
      </c>
      <c r="F21" s="23">
        <f t="shared" si="3"/>
        <v>1</v>
      </c>
      <c r="G21" s="4" t="str">
        <f t="shared" si="4"/>
        <v>.</v>
      </c>
      <c r="H21" s="47" t="str">
        <f t="shared" si="5"/>
        <v>--</v>
      </c>
      <c r="I21" s="6" t="s">
        <v>36</v>
      </c>
      <c r="J21" s="21"/>
      <c r="K21" s="21"/>
      <c r="L21" s="46"/>
      <c r="M21" s="138"/>
      <c r="N21" s="139"/>
      <c r="O21" s="140"/>
      <c r="P21" s="141"/>
      <c r="Q21" s="142"/>
      <c r="R21" s="141"/>
      <c r="S21" s="142"/>
      <c r="T21" s="141"/>
      <c r="U21" s="141"/>
      <c r="V21" s="141"/>
      <c r="W21" s="138"/>
      <c r="X21" s="141"/>
      <c r="Y21" s="143"/>
      <c r="Z21" s="138"/>
      <c r="AA21" s="141"/>
      <c r="AB21" s="143"/>
      <c r="AC21" s="138"/>
      <c r="AD21" s="141"/>
      <c r="AE21" s="143"/>
    </row>
    <row r="22" spans="2:31" s="11" customFormat="1" ht="31.5" customHeight="1">
      <c r="B22" s="32" t="s">
        <v>67</v>
      </c>
      <c r="C22" s="306"/>
      <c r="D22" s="307"/>
      <c r="E22" s="26">
        <v>1</v>
      </c>
      <c r="F22" s="23">
        <f t="shared" si="3"/>
        <v>1</v>
      </c>
      <c r="G22" s="4" t="str">
        <f t="shared" si="4"/>
        <v>.</v>
      </c>
      <c r="H22" s="47" t="str">
        <f t="shared" si="5"/>
        <v>--</v>
      </c>
      <c r="I22" s="6" t="s">
        <v>36</v>
      </c>
      <c r="J22" s="21"/>
      <c r="K22" s="21"/>
      <c r="L22" s="46"/>
      <c r="M22" s="180"/>
      <c r="N22" s="139"/>
      <c r="O22" s="140"/>
      <c r="P22" s="141"/>
      <c r="Q22" s="142"/>
      <c r="R22" s="141"/>
      <c r="S22" s="142"/>
      <c r="T22" s="141"/>
      <c r="U22" s="141"/>
      <c r="V22" s="141"/>
      <c r="W22" s="142"/>
      <c r="X22" s="141"/>
      <c r="Y22" s="143"/>
      <c r="Z22" s="142"/>
      <c r="AA22" s="141"/>
      <c r="AB22" s="143"/>
      <c r="AC22" s="142"/>
      <c r="AD22" s="141"/>
      <c r="AE22" s="143"/>
    </row>
    <row r="23" spans="2:31" s="11" customFormat="1" ht="31.5" customHeight="1">
      <c r="B23" s="32" t="s">
        <v>68</v>
      </c>
      <c r="C23" s="306"/>
      <c r="D23" s="307"/>
      <c r="E23" s="26">
        <v>1</v>
      </c>
      <c r="F23" s="23">
        <f t="shared" si="3"/>
        <v>1</v>
      </c>
      <c r="G23" s="4" t="str">
        <f t="shared" si="4"/>
        <v>.</v>
      </c>
      <c r="H23" s="47" t="str">
        <f t="shared" si="5"/>
        <v>--</v>
      </c>
      <c r="I23" s="6" t="s">
        <v>36</v>
      </c>
      <c r="J23" s="21"/>
      <c r="K23" s="21"/>
      <c r="L23" s="46"/>
      <c r="M23" s="180"/>
      <c r="N23" s="139"/>
      <c r="O23" s="140"/>
      <c r="P23" s="141"/>
      <c r="Q23" s="142"/>
      <c r="R23" s="141"/>
      <c r="S23" s="142"/>
      <c r="T23" s="141"/>
      <c r="U23" s="141"/>
      <c r="V23" s="141"/>
      <c r="W23" s="142"/>
      <c r="X23" s="141"/>
      <c r="Y23" s="143"/>
      <c r="Z23" s="142"/>
      <c r="AA23" s="141"/>
      <c r="AB23" s="143"/>
      <c r="AC23" s="142"/>
      <c r="AD23" s="141"/>
      <c r="AE23" s="143"/>
    </row>
    <row r="24" spans="2:31" s="11" customFormat="1" ht="31.5" customHeight="1">
      <c r="B24" s="32" t="s">
        <v>69</v>
      </c>
      <c r="C24" s="306"/>
      <c r="D24" s="307"/>
      <c r="E24" s="26">
        <v>1</v>
      </c>
      <c r="F24" s="23">
        <f t="shared" si="3"/>
        <v>1</v>
      </c>
      <c r="G24" s="4" t="str">
        <f t="shared" si="4"/>
        <v>.</v>
      </c>
      <c r="H24" s="47" t="str">
        <f t="shared" si="5"/>
        <v>--</v>
      </c>
      <c r="I24" s="6" t="s">
        <v>36</v>
      </c>
      <c r="J24" s="21"/>
      <c r="K24" s="21"/>
      <c r="L24" s="46"/>
      <c r="M24" s="180"/>
      <c r="N24" s="139"/>
      <c r="O24" s="140"/>
      <c r="P24" s="141"/>
      <c r="Q24" s="142"/>
      <c r="R24" s="141"/>
      <c r="S24" s="142"/>
      <c r="T24" s="141"/>
      <c r="U24" s="141"/>
      <c r="V24" s="141"/>
      <c r="W24" s="142"/>
      <c r="X24" s="141"/>
      <c r="Y24" s="143"/>
      <c r="Z24" s="142"/>
      <c r="AA24" s="141"/>
      <c r="AB24" s="143"/>
      <c r="AC24" s="142"/>
      <c r="AD24" s="141"/>
      <c r="AE24" s="143"/>
    </row>
    <row r="25" spans="2:31" s="11" customFormat="1" ht="31.5" customHeight="1">
      <c r="B25" s="32" t="s">
        <v>324</v>
      </c>
      <c r="C25" s="306"/>
      <c r="D25" s="307"/>
      <c r="E25" s="26">
        <v>1</v>
      </c>
      <c r="F25" s="23">
        <f t="shared" si="3"/>
        <v>1</v>
      </c>
      <c r="G25" s="4" t="str">
        <f t="shared" si="4"/>
        <v>.</v>
      </c>
      <c r="H25" s="47" t="str">
        <f t="shared" si="5"/>
        <v>--</v>
      </c>
      <c r="I25" s="6" t="s">
        <v>36</v>
      </c>
      <c r="J25" s="21"/>
      <c r="K25" s="21"/>
      <c r="L25" s="46"/>
      <c r="M25" s="180"/>
      <c r="N25" s="139"/>
      <c r="O25" s="140"/>
      <c r="P25" s="141"/>
      <c r="Q25" s="142"/>
      <c r="R25" s="141"/>
      <c r="S25" s="142"/>
      <c r="T25" s="141"/>
      <c r="U25" s="141"/>
      <c r="V25" s="141"/>
      <c r="W25" s="142"/>
      <c r="X25" s="141"/>
      <c r="Y25" s="143"/>
      <c r="Z25" s="142"/>
      <c r="AA25" s="141"/>
      <c r="AB25" s="143"/>
      <c r="AC25" s="142"/>
      <c r="AD25" s="141"/>
      <c r="AE25" s="143"/>
    </row>
    <row r="26" spans="2:31" s="11" customFormat="1" ht="31.5" customHeight="1">
      <c r="B26" s="32" t="s">
        <v>70</v>
      </c>
      <c r="C26" s="306"/>
      <c r="D26" s="307"/>
      <c r="E26" s="26">
        <v>1</v>
      </c>
      <c r="F26" s="23">
        <f t="shared" si="3"/>
        <v>1</v>
      </c>
      <c r="G26" s="4" t="str">
        <f t="shared" si="4"/>
        <v>.</v>
      </c>
      <c r="H26" s="47" t="str">
        <f t="shared" si="5"/>
        <v>--</v>
      </c>
      <c r="I26" s="6" t="s">
        <v>36</v>
      </c>
      <c r="J26" s="21"/>
      <c r="K26" s="21"/>
      <c r="L26" s="46"/>
      <c r="M26" s="180"/>
      <c r="N26" s="139"/>
      <c r="O26" s="140"/>
      <c r="P26" s="141"/>
      <c r="Q26" s="142"/>
      <c r="R26" s="141"/>
      <c r="S26" s="142"/>
      <c r="T26" s="141"/>
      <c r="U26" s="141"/>
      <c r="V26" s="141"/>
      <c r="W26" s="142"/>
      <c r="X26" s="141"/>
      <c r="Y26" s="143"/>
      <c r="Z26" s="142"/>
      <c r="AA26" s="141"/>
      <c r="AB26" s="143"/>
      <c r="AC26" s="142"/>
      <c r="AD26" s="141"/>
      <c r="AE26" s="143"/>
    </row>
    <row r="27" spans="2:31" s="11" customFormat="1" ht="31.5" customHeight="1">
      <c r="B27" s="32" t="s">
        <v>71</v>
      </c>
      <c r="C27" s="306"/>
      <c r="D27" s="307"/>
      <c r="E27" s="26">
        <v>1</v>
      </c>
      <c r="F27" s="23">
        <f t="shared" si="3"/>
        <v>1</v>
      </c>
      <c r="G27" s="4" t="str">
        <f t="shared" si="4"/>
        <v>.</v>
      </c>
      <c r="H27" s="47" t="str">
        <f t="shared" si="5"/>
        <v>--</v>
      </c>
      <c r="I27" s="6" t="s">
        <v>36</v>
      </c>
      <c r="J27" s="21"/>
      <c r="K27" s="21"/>
      <c r="L27" s="46"/>
      <c r="M27" s="138"/>
      <c r="N27" s="139"/>
      <c r="O27" s="140"/>
      <c r="P27" s="141"/>
      <c r="Q27" s="142"/>
      <c r="R27" s="141"/>
      <c r="S27" s="142"/>
      <c r="T27" s="141"/>
      <c r="U27" s="141"/>
      <c r="V27" s="141"/>
      <c r="W27" s="142"/>
      <c r="X27" s="141"/>
      <c r="Y27" s="143"/>
      <c r="Z27" s="142"/>
      <c r="AA27" s="141"/>
      <c r="AB27" s="143"/>
      <c r="AC27" s="142"/>
      <c r="AD27" s="141"/>
      <c r="AE27" s="143"/>
    </row>
    <row r="28" spans="2:31" s="11" customFormat="1" ht="31.5" customHeight="1">
      <c r="B28" s="16"/>
      <c r="C28" s="306"/>
      <c r="D28" s="307"/>
      <c r="E28" s="26"/>
      <c r="F28" s="23" t="str">
        <f t="shared" si="3"/>
        <v/>
      </c>
      <c r="G28" s="4" t="str">
        <f t="shared" si="4"/>
        <v/>
      </c>
      <c r="H28" s="47" t="str">
        <f t="shared" si="5"/>
        <v/>
      </c>
      <c r="I28" s="6"/>
      <c r="J28" s="21"/>
      <c r="K28" s="21"/>
      <c r="L28" s="46"/>
      <c r="M28" s="180"/>
      <c r="N28" s="139"/>
      <c r="O28" s="140"/>
      <c r="P28" s="141"/>
      <c r="Q28" s="142"/>
      <c r="R28" s="141"/>
      <c r="S28" s="142"/>
      <c r="T28" s="141"/>
      <c r="U28" s="141"/>
      <c r="V28" s="141"/>
      <c r="W28" s="142"/>
      <c r="X28" s="141"/>
      <c r="Y28" s="143"/>
      <c r="Z28" s="142"/>
      <c r="AA28" s="141"/>
      <c r="AB28" s="143"/>
      <c r="AC28" s="142"/>
      <c r="AD28" s="141"/>
      <c r="AE28" s="143"/>
    </row>
    <row r="29" spans="2:31" s="11" customFormat="1" ht="31.5" customHeight="1">
      <c r="B29" s="16"/>
      <c r="C29" s="306"/>
      <c r="D29" s="307"/>
      <c r="E29" s="26"/>
      <c r="F29" s="23" t="str">
        <f t="shared" si="3"/>
        <v/>
      </c>
      <c r="G29" s="4" t="str">
        <f t="shared" si="4"/>
        <v/>
      </c>
      <c r="H29" s="47" t="str">
        <f t="shared" si="5"/>
        <v/>
      </c>
      <c r="I29" s="6"/>
      <c r="J29" s="21"/>
      <c r="K29" s="21"/>
      <c r="L29" s="46"/>
      <c r="M29" s="180"/>
      <c r="N29" s="139"/>
      <c r="O29" s="140"/>
      <c r="P29" s="141"/>
      <c r="Q29" s="142"/>
      <c r="R29" s="141"/>
      <c r="S29" s="142"/>
      <c r="T29" s="141"/>
      <c r="U29" s="141"/>
      <c r="V29" s="141"/>
      <c r="W29" s="142"/>
      <c r="X29" s="141"/>
      <c r="Y29" s="143"/>
      <c r="Z29" s="142"/>
      <c r="AA29" s="141"/>
      <c r="AB29" s="143"/>
      <c r="AC29" s="142"/>
      <c r="AD29" s="141"/>
      <c r="AE29" s="143"/>
    </row>
    <row r="30" spans="2:31" s="11" customFormat="1" ht="31.5" customHeight="1">
      <c r="B30" s="16"/>
      <c r="C30" s="306"/>
      <c r="D30" s="307"/>
      <c r="E30" s="26"/>
      <c r="F30" s="23" t="str">
        <f t="shared" si="3"/>
        <v/>
      </c>
      <c r="G30" s="4" t="str">
        <f t="shared" si="4"/>
        <v/>
      </c>
      <c r="H30" s="47" t="str">
        <f t="shared" si="5"/>
        <v/>
      </c>
      <c r="I30" s="6"/>
      <c r="J30" s="21"/>
      <c r="K30" s="21"/>
      <c r="L30" s="46"/>
      <c r="M30" s="138"/>
      <c r="N30" s="139"/>
      <c r="O30" s="140"/>
      <c r="P30" s="141"/>
      <c r="Q30" s="138"/>
      <c r="R30" s="141"/>
      <c r="S30" s="142"/>
      <c r="T30" s="141"/>
      <c r="U30" s="141"/>
      <c r="V30" s="141"/>
      <c r="W30" s="142"/>
      <c r="X30" s="141"/>
      <c r="Y30" s="143"/>
      <c r="Z30" s="142"/>
      <c r="AA30" s="141"/>
      <c r="AB30" s="143"/>
      <c r="AC30" s="142"/>
      <c r="AD30" s="141"/>
      <c r="AE30" s="143"/>
    </row>
    <row r="31" spans="2:31" s="11" customFormat="1" ht="31.5" customHeight="1">
      <c r="B31" s="16"/>
      <c r="C31" s="323"/>
      <c r="D31" s="307"/>
      <c r="E31" s="26"/>
      <c r="F31" s="23" t="str">
        <f t="shared" si="3"/>
        <v/>
      </c>
      <c r="G31" s="4" t="str">
        <f t="shared" si="4"/>
        <v/>
      </c>
      <c r="H31" s="47" t="str">
        <f t="shared" si="5"/>
        <v/>
      </c>
      <c r="I31" s="6"/>
      <c r="J31" s="21"/>
      <c r="K31" s="21"/>
      <c r="L31" s="46"/>
      <c r="M31" s="180"/>
      <c r="N31" s="139"/>
      <c r="O31" s="140"/>
      <c r="P31" s="141"/>
      <c r="Q31" s="138"/>
      <c r="R31" s="141"/>
      <c r="S31" s="142"/>
      <c r="T31" s="141"/>
      <c r="U31" s="141"/>
      <c r="V31" s="141"/>
      <c r="W31" s="142"/>
      <c r="X31" s="141"/>
      <c r="Y31" s="143"/>
      <c r="Z31" s="142"/>
      <c r="AA31" s="141"/>
      <c r="AB31" s="143"/>
      <c r="AC31" s="142"/>
      <c r="AD31" s="141"/>
      <c r="AE31" s="143"/>
    </row>
    <row r="32" spans="2:31" s="11" customFormat="1" ht="31.5" customHeight="1">
      <c r="B32" s="16"/>
      <c r="C32" s="306"/>
      <c r="D32" s="307"/>
      <c r="E32" s="26"/>
      <c r="F32" s="23" t="str">
        <f t="shared" si="3"/>
        <v/>
      </c>
      <c r="G32" s="4" t="str">
        <f t="shared" si="4"/>
        <v/>
      </c>
      <c r="H32" s="47" t="str">
        <f t="shared" si="5"/>
        <v/>
      </c>
      <c r="I32" s="6"/>
      <c r="J32" s="21"/>
      <c r="K32" s="21"/>
      <c r="L32" s="46"/>
      <c r="M32" s="180"/>
      <c r="N32" s="139"/>
      <c r="O32" s="140"/>
      <c r="P32" s="141"/>
      <c r="Q32" s="142"/>
      <c r="R32" s="141"/>
      <c r="S32" s="142"/>
      <c r="T32" s="141"/>
      <c r="U32" s="141"/>
      <c r="V32" s="141"/>
      <c r="W32" s="142"/>
      <c r="X32" s="141"/>
      <c r="Y32" s="143"/>
      <c r="Z32" s="142"/>
      <c r="AA32" s="141"/>
      <c r="AB32" s="143"/>
      <c r="AC32" s="142"/>
      <c r="AD32" s="141"/>
      <c r="AE32" s="143"/>
    </row>
    <row r="33" spans="2:31" s="11" customFormat="1" ht="31.5" customHeight="1">
      <c r="B33" s="28" t="s">
        <v>46</v>
      </c>
      <c r="C33" s="306"/>
      <c r="D33" s="307"/>
      <c r="E33" s="26"/>
      <c r="F33" s="23" t="str">
        <f t="shared" si="3"/>
        <v/>
      </c>
      <c r="G33" s="4" t="str">
        <f t="shared" si="4"/>
        <v/>
      </c>
      <c r="H33" s="47" t="str">
        <f t="shared" si="5"/>
        <v/>
      </c>
      <c r="I33" s="6"/>
      <c r="J33" s="21"/>
      <c r="K33" s="21"/>
      <c r="L33" s="46"/>
      <c r="M33" s="184"/>
      <c r="N33" s="139"/>
      <c r="O33" s="146"/>
      <c r="P33" s="141"/>
      <c r="Q33" s="142"/>
      <c r="R33" s="141"/>
      <c r="S33" s="142"/>
      <c r="T33" s="141"/>
      <c r="U33" s="141"/>
      <c r="V33" s="141"/>
      <c r="W33" s="142"/>
      <c r="X33" s="141"/>
      <c r="Y33" s="143"/>
      <c r="Z33" s="142"/>
      <c r="AA33" s="141"/>
      <c r="AB33" s="143"/>
      <c r="AC33" s="142"/>
      <c r="AD33" s="141"/>
      <c r="AE33" s="143"/>
    </row>
    <row r="34" spans="2:31" s="11" customFormat="1" ht="31.5" customHeight="1">
      <c r="B34" s="32" t="str">
        <f>B20</f>
        <v>　１．直接仮設工事</v>
      </c>
      <c r="C34" s="306" t="s">
        <v>83</v>
      </c>
      <c r="D34" s="307"/>
      <c r="E34" s="24"/>
      <c r="F34" s="23" t="str">
        <f t="shared" si="3"/>
        <v/>
      </c>
      <c r="G34" s="4" t="str">
        <f t="shared" si="4"/>
        <v/>
      </c>
      <c r="H34" s="47" t="str">
        <f t="shared" si="5"/>
        <v/>
      </c>
      <c r="I34" s="6"/>
      <c r="J34" s="21"/>
      <c r="K34" s="21"/>
      <c r="L34" s="46"/>
      <c r="M34" s="184"/>
      <c r="N34" s="139"/>
      <c r="O34" s="140"/>
      <c r="P34" s="141"/>
      <c r="Q34" s="142"/>
      <c r="R34" s="141"/>
      <c r="S34" s="142"/>
      <c r="T34" s="141"/>
      <c r="U34" s="141"/>
      <c r="V34" s="141"/>
      <c r="W34" s="144"/>
      <c r="X34" s="141"/>
      <c r="Y34" s="145"/>
      <c r="Z34" s="144"/>
      <c r="AA34" s="141"/>
      <c r="AB34" s="145"/>
      <c r="AC34" s="144"/>
      <c r="AD34" s="141"/>
      <c r="AE34" s="145"/>
    </row>
    <row r="35" spans="2:31" s="11" customFormat="1" ht="31.5" customHeight="1">
      <c r="B35" s="32" t="s">
        <v>47</v>
      </c>
      <c r="C35" s="310" t="s">
        <v>136</v>
      </c>
      <c r="D35" s="307"/>
      <c r="E35" s="26">
        <v>442</v>
      </c>
      <c r="F35" s="23">
        <f t="shared" si="3"/>
        <v>442</v>
      </c>
      <c r="G35" s="4" t="str">
        <f>IF(I35="","",".")</f>
        <v>.</v>
      </c>
      <c r="H35" s="47" t="str">
        <f t="shared" si="5"/>
        <v>--</v>
      </c>
      <c r="I35" s="44" t="s">
        <v>118</v>
      </c>
      <c r="J35" s="21"/>
      <c r="K35" s="21"/>
      <c r="L35" s="46" t="s">
        <v>169</v>
      </c>
      <c r="M35" s="138"/>
      <c r="N35" s="139"/>
      <c r="O35" s="140"/>
      <c r="P35" s="141"/>
      <c r="Q35" s="140"/>
      <c r="R35" s="141"/>
      <c r="S35" s="140"/>
      <c r="T35" s="141"/>
      <c r="U35" s="141"/>
      <c r="V35" s="141"/>
      <c r="W35" s="138"/>
      <c r="X35" s="141"/>
      <c r="Y35" s="143"/>
      <c r="Z35" s="138"/>
      <c r="AA35" s="141"/>
      <c r="AB35" s="143"/>
      <c r="AC35" s="138"/>
      <c r="AD35" s="141"/>
      <c r="AE35" s="143"/>
    </row>
    <row r="36" spans="2:31" s="11" customFormat="1" ht="31.5" customHeight="1">
      <c r="B36" s="32" t="s">
        <v>87</v>
      </c>
      <c r="C36" s="306" t="s">
        <v>138</v>
      </c>
      <c r="D36" s="307"/>
      <c r="E36" s="26">
        <v>442</v>
      </c>
      <c r="F36" s="23">
        <f t="shared" si="3"/>
        <v>442</v>
      </c>
      <c r="G36" s="4" t="str">
        <f t="shared" si="4"/>
        <v>.</v>
      </c>
      <c r="H36" s="47" t="str">
        <f t="shared" si="5"/>
        <v>--</v>
      </c>
      <c r="I36" s="44" t="s">
        <v>118</v>
      </c>
      <c r="J36" s="21"/>
      <c r="K36" s="21"/>
      <c r="L36" s="46" t="s">
        <v>117</v>
      </c>
      <c r="M36" s="180"/>
      <c r="N36" s="139"/>
      <c r="O36" s="140"/>
      <c r="P36" s="141"/>
      <c r="Q36" s="147"/>
      <c r="R36" s="141"/>
      <c r="S36" s="142"/>
      <c r="T36" s="141"/>
      <c r="U36" s="141"/>
      <c r="V36" s="141"/>
      <c r="W36" s="138"/>
      <c r="X36" s="141"/>
      <c r="Y36" s="143"/>
      <c r="Z36" s="138"/>
      <c r="AA36" s="141"/>
      <c r="AB36" s="143"/>
      <c r="AC36" s="138"/>
      <c r="AD36" s="141"/>
      <c r="AE36" s="143"/>
    </row>
    <row r="37" spans="2:31" s="11" customFormat="1" ht="31.5" customHeight="1">
      <c r="B37" s="32" t="s">
        <v>246</v>
      </c>
      <c r="C37" s="310" t="s">
        <v>139</v>
      </c>
      <c r="D37" s="307"/>
      <c r="E37" s="26">
        <v>1</v>
      </c>
      <c r="F37" s="23">
        <f t="shared" si="3"/>
        <v>1</v>
      </c>
      <c r="G37" s="4" t="str">
        <f t="shared" si="4"/>
        <v>.</v>
      </c>
      <c r="H37" s="47" t="str">
        <f t="shared" si="5"/>
        <v>--</v>
      </c>
      <c r="I37" s="44" t="s">
        <v>120</v>
      </c>
      <c r="J37" s="21"/>
      <c r="K37" s="21"/>
      <c r="L37" s="46" t="s">
        <v>140</v>
      </c>
      <c r="M37" s="180"/>
      <c r="N37" s="139"/>
      <c r="O37" s="140"/>
      <c r="P37" s="141"/>
      <c r="Q37" s="140"/>
      <c r="R37" s="141"/>
      <c r="S37" s="142"/>
      <c r="T37" s="141"/>
      <c r="U37" s="141"/>
      <c r="V37" s="141"/>
      <c r="W37" s="148"/>
      <c r="X37" s="141"/>
      <c r="Y37" s="143"/>
      <c r="Z37" s="138"/>
      <c r="AA37" s="141"/>
      <c r="AB37" s="143"/>
      <c r="AC37" s="138"/>
      <c r="AD37" s="141"/>
      <c r="AE37" s="143"/>
    </row>
    <row r="38" spans="2:31" s="11" customFormat="1" ht="31.5" customHeight="1">
      <c r="B38" s="32" t="s">
        <v>116</v>
      </c>
      <c r="C38" s="306"/>
      <c r="D38" s="307"/>
      <c r="E38" s="26">
        <v>1</v>
      </c>
      <c r="F38" s="23">
        <f t="shared" si="3"/>
        <v>1</v>
      </c>
      <c r="G38" s="4" t="str">
        <f t="shared" si="4"/>
        <v>.</v>
      </c>
      <c r="H38" s="47" t="str">
        <f t="shared" si="5"/>
        <v>--</v>
      </c>
      <c r="I38" s="44" t="s">
        <v>119</v>
      </c>
      <c r="J38" s="21"/>
      <c r="K38" s="21"/>
      <c r="L38" s="46"/>
      <c r="M38" s="180"/>
      <c r="N38" s="139"/>
      <c r="O38" s="140"/>
      <c r="P38" s="141"/>
      <c r="Q38" s="142"/>
      <c r="R38" s="141"/>
      <c r="S38" s="142"/>
      <c r="T38" s="141"/>
      <c r="U38" s="141"/>
      <c r="V38" s="141"/>
      <c r="W38" s="142"/>
      <c r="X38" s="141"/>
      <c r="Y38" s="143"/>
      <c r="Z38" s="142"/>
      <c r="AA38" s="141"/>
      <c r="AB38" s="143"/>
      <c r="AC38" s="142"/>
      <c r="AD38" s="141"/>
      <c r="AE38" s="143"/>
    </row>
    <row r="39" spans="2:31" s="11" customFormat="1" ht="31.5" customHeight="1">
      <c r="B39" s="32"/>
      <c r="C39" s="306"/>
      <c r="D39" s="307"/>
      <c r="E39" s="26"/>
      <c r="F39" s="23" t="str">
        <f t="shared" si="3"/>
        <v/>
      </c>
      <c r="G39" s="4" t="str">
        <f t="shared" si="4"/>
        <v/>
      </c>
      <c r="H39" s="47" t="str">
        <f t="shared" si="5"/>
        <v/>
      </c>
      <c r="I39" s="44"/>
      <c r="J39" s="21"/>
      <c r="K39" s="21"/>
      <c r="L39" s="46"/>
      <c r="M39" s="140"/>
      <c r="N39" s="139"/>
      <c r="O39" s="140"/>
      <c r="P39" s="141"/>
      <c r="Q39" s="142"/>
      <c r="R39" s="141"/>
      <c r="S39" s="142"/>
      <c r="T39" s="141"/>
      <c r="U39" s="141"/>
      <c r="V39" s="141"/>
      <c r="W39" s="142"/>
      <c r="X39" s="141"/>
      <c r="Y39" s="143"/>
      <c r="Z39" s="142"/>
      <c r="AA39" s="141"/>
      <c r="AB39" s="143"/>
      <c r="AC39" s="142"/>
      <c r="AD39" s="141"/>
      <c r="AE39" s="143"/>
    </row>
    <row r="40" spans="2:31" s="11" customFormat="1" ht="31.5" customHeight="1">
      <c r="B40" s="32"/>
      <c r="C40" s="351"/>
      <c r="D40" s="312"/>
      <c r="E40" s="53"/>
      <c r="F40" s="23" t="str">
        <f t="shared" si="3"/>
        <v/>
      </c>
      <c r="G40" s="4" t="str">
        <f t="shared" si="4"/>
        <v/>
      </c>
      <c r="H40" s="47" t="str">
        <f t="shared" si="5"/>
        <v/>
      </c>
      <c r="I40" s="54"/>
      <c r="J40" s="45"/>
      <c r="K40" s="45"/>
      <c r="L40" s="46"/>
      <c r="M40" s="184"/>
      <c r="N40" s="139"/>
      <c r="O40" s="140"/>
      <c r="P40" s="141"/>
      <c r="Q40" s="142"/>
      <c r="R40" s="141"/>
      <c r="S40" s="142"/>
      <c r="T40" s="141"/>
      <c r="U40" s="141"/>
      <c r="V40" s="141"/>
      <c r="W40" s="142"/>
      <c r="X40" s="141"/>
      <c r="Y40" s="143"/>
      <c r="Z40" s="142"/>
      <c r="AA40" s="141"/>
      <c r="AB40" s="143"/>
      <c r="AC40" s="142"/>
      <c r="AD40" s="141"/>
      <c r="AE40" s="143"/>
    </row>
    <row r="41" spans="2:31" s="11" customFormat="1" ht="31.5" customHeight="1">
      <c r="B41" s="32"/>
      <c r="C41" s="306"/>
      <c r="D41" s="307"/>
      <c r="E41" s="26"/>
      <c r="F41" s="23" t="str">
        <f t="shared" si="3"/>
        <v/>
      </c>
      <c r="G41" s="4" t="str">
        <f t="shared" si="4"/>
        <v/>
      </c>
      <c r="H41" s="47" t="str">
        <f t="shared" si="5"/>
        <v/>
      </c>
      <c r="I41" s="6"/>
      <c r="J41" s="21"/>
      <c r="K41" s="21"/>
      <c r="L41" s="46"/>
      <c r="M41" s="184"/>
      <c r="N41" s="139"/>
      <c r="O41" s="140"/>
      <c r="P41" s="141"/>
      <c r="Q41" s="142"/>
      <c r="R41" s="141"/>
      <c r="S41" s="142"/>
      <c r="T41" s="141"/>
      <c r="U41" s="141"/>
      <c r="V41" s="141"/>
      <c r="W41" s="142"/>
      <c r="X41" s="141"/>
      <c r="Y41" s="143"/>
      <c r="Z41" s="142"/>
      <c r="AA41" s="141"/>
      <c r="AB41" s="143"/>
      <c r="AC41" s="142"/>
      <c r="AD41" s="141"/>
      <c r="AE41" s="143"/>
    </row>
    <row r="42" spans="2:31" s="11" customFormat="1" ht="31.5" customHeight="1">
      <c r="B42" s="32"/>
      <c r="C42" s="306"/>
      <c r="D42" s="307"/>
      <c r="E42" s="26"/>
      <c r="F42" s="23" t="str">
        <f t="shared" si="3"/>
        <v/>
      </c>
      <c r="G42" s="4" t="str">
        <f t="shared" si="4"/>
        <v/>
      </c>
      <c r="H42" s="47" t="str">
        <f t="shared" si="5"/>
        <v/>
      </c>
      <c r="I42" s="6"/>
      <c r="J42" s="21"/>
      <c r="K42" s="21"/>
      <c r="L42" s="46"/>
      <c r="M42" s="180"/>
      <c r="N42" s="139"/>
      <c r="O42" s="140"/>
      <c r="P42" s="141"/>
      <c r="Q42" s="142"/>
      <c r="R42" s="141"/>
      <c r="S42" s="142"/>
      <c r="T42" s="141"/>
      <c r="U42" s="141"/>
      <c r="V42" s="141"/>
      <c r="W42" s="142"/>
      <c r="X42" s="141"/>
      <c r="Y42" s="143"/>
      <c r="Z42" s="142"/>
      <c r="AA42" s="141"/>
      <c r="AB42" s="143"/>
      <c r="AC42" s="142"/>
      <c r="AD42" s="141"/>
      <c r="AE42" s="143"/>
    </row>
    <row r="43" spans="2:31" s="11" customFormat="1" ht="31.5" customHeight="1">
      <c r="B43" s="16"/>
      <c r="C43" s="306"/>
      <c r="D43" s="307"/>
      <c r="E43" s="26"/>
      <c r="F43" s="23" t="str">
        <f t="shared" si="3"/>
        <v/>
      </c>
      <c r="G43" s="4" t="str">
        <f t="shared" si="4"/>
        <v/>
      </c>
      <c r="H43" s="47" t="str">
        <f t="shared" si="5"/>
        <v/>
      </c>
      <c r="I43" s="6"/>
      <c r="J43" s="21"/>
      <c r="K43" s="21"/>
      <c r="L43" s="46"/>
      <c r="M43" s="180"/>
      <c r="N43" s="139"/>
      <c r="O43" s="140"/>
      <c r="P43" s="141"/>
      <c r="Q43" s="142"/>
      <c r="R43" s="141"/>
      <c r="S43" s="142"/>
      <c r="T43" s="141"/>
      <c r="U43" s="141"/>
      <c r="V43" s="141"/>
      <c r="W43" s="142"/>
      <c r="X43" s="141"/>
      <c r="Y43" s="143"/>
      <c r="Z43" s="142"/>
      <c r="AA43" s="141"/>
      <c r="AB43" s="143"/>
      <c r="AC43" s="142"/>
      <c r="AD43" s="141"/>
      <c r="AE43" s="143"/>
    </row>
    <row r="44" spans="2:31" s="11" customFormat="1" ht="31.5" customHeight="1">
      <c r="B44" s="16"/>
      <c r="C44" s="306"/>
      <c r="D44" s="307"/>
      <c r="E44" s="26"/>
      <c r="F44" s="23" t="str">
        <f t="shared" si="3"/>
        <v/>
      </c>
      <c r="G44" s="4" t="str">
        <f t="shared" si="4"/>
        <v/>
      </c>
      <c r="H44" s="47" t="str">
        <f t="shared" si="5"/>
        <v/>
      </c>
      <c r="I44" s="6"/>
      <c r="J44" s="21"/>
      <c r="K44" s="21"/>
      <c r="L44" s="46"/>
      <c r="M44" s="180"/>
      <c r="N44" s="139"/>
      <c r="O44" s="140"/>
      <c r="P44" s="141"/>
      <c r="Q44" s="142"/>
      <c r="R44" s="141"/>
      <c r="S44" s="142"/>
      <c r="T44" s="141"/>
      <c r="U44" s="141"/>
      <c r="V44" s="141"/>
      <c r="W44" s="142"/>
      <c r="X44" s="141"/>
      <c r="Y44" s="143"/>
      <c r="Z44" s="142"/>
      <c r="AA44" s="141"/>
      <c r="AB44" s="143"/>
      <c r="AC44" s="142"/>
      <c r="AD44" s="141"/>
      <c r="AE44" s="143"/>
    </row>
    <row r="45" spans="2:31" s="11" customFormat="1" ht="31.5" customHeight="1">
      <c r="B45" s="16"/>
      <c r="C45" s="306"/>
      <c r="D45" s="307"/>
      <c r="E45" s="26"/>
      <c r="F45" s="23" t="str">
        <f t="shared" si="3"/>
        <v/>
      </c>
      <c r="G45" s="4" t="str">
        <f t="shared" si="4"/>
        <v/>
      </c>
      <c r="H45" s="47" t="str">
        <f t="shared" si="5"/>
        <v/>
      </c>
      <c r="I45" s="6"/>
      <c r="J45" s="21"/>
      <c r="K45" s="21"/>
      <c r="L45" s="46"/>
      <c r="M45" s="180"/>
      <c r="N45" s="139"/>
      <c r="O45" s="140"/>
      <c r="P45" s="141"/>
      <c r="Q45" s="142"/>
      <c r="R45" s="141"/>
      <c r="S45" s="142"/>
      <c r="T45" s="141"/>
      <c r="U45" s="141"/>
      <c r="V45" s="141"/>
      <c r="W45" s="142"/>
      <c r="X45" s="141"/>
      <c r="Y45" s="143"/>
      <c r="Z45" s="142"/>
      <c r="AA45" s="141"/>
      <c r="AB45" s="143"/>
      <c r="AC45" s="142"/>
      <c r="AD45" s="141"/>
      <c r="AE45" s="143"/>
    </row>
    <row r="46" spans="2:31" s="11" customFormat="1" ht="31.5" customHeight="1">
      <c r="B46" s="16"/>
      <c r="C46" s="306"/>
      <c r="D46" s="307"/>
      <c r="E46" s="26"/>
      <c r="F46" s="23" t="str">
        <f t="shared" si="3"/>
        <v/>
      </c>
      <c r="G46" s="4" t="str">
        <f t="shared" si="4"/>
        <v/>
      </c>
      <c r="H46" s="47" t="str">
        <f t="shared" si="5"/>
        <v/>
      </c>
      <c r="I46" s="6"/>
      <c r="J46" s="21"/>
      <c r="K46" s="21"/>
      <c r="L46" s="46"/>
      <c r="M46" s="180"/>
      <c r="N46" s="139"/>
      <c r="O46" s="140"/>
      <c r="P46" s="141"/>
      <c r="Q46" s="142"/>
      <c r="R46" s="141"/>
      <c r="S46" s="142"/>
      <c r="T46" s="141"/>
      <c r="U46" s="141"/>
      <c r="V46" s="141"/>
      <c r="W46" s="142"/>
      <c r="X46" s="141"/>
      <c r="Y46" s="143"/>
      <c r="Z46" s="142"/>
      <c r="AA46" s="141"/>
      <c r="AB46" s="143"/>
      <c r="AC46" s="142"/>
      <c r="AD46" s="141"/>
      <c r="AE46" s="143"/>
    </row>
    <row r="47" spans="2:31" s="11" customFormat="1" ht="31.5" customHeight="1">
      <c r="B47" s="16"/>
      <c r="C47" s="306"/>
      <c r="D47" s="307"/>
      <c r="E47" s="26"/>
      <c r="F47" s="23" t="str">
        <f t="shared" si="3"/>
        <v/>
      </c>
      <c r="G47" s="4" t="str">
        <f t="shared" si="4"/>
        <v/>
      </c>
      <c r="H47" s="47" t="str">
        <f t="shared" si="5"/>
        <v/>
      </c>
      <c r="I47" s="6"/>
      <c r="J47" s="21"/>
      <c r="K47" s="21"/>
      <c r="L47" s="46"/>
      <c r="M47" s="184"/>
      <c r="N47" s="139"/>
      <c r="O47" s="140"/>
      <c r="P47" s="141"/>
      <c r="Q47" s="142"/>
      <c r="R47" s="141"/>
      <c r="S47" s="142"/>
      <c r="T47" s="141"/>
      <c r="U47" s="141"/>
      <c r="V47" s="141"/>
      <c r="W47" s="142"/>
      <c r="X47" s="141"/>
      <c r="Y47" s="143"/>
      <c r="Z47" s="142"/>
      <c r="AA47" s="141"/>
      <c r="AB47" s="143"/>
      <c r="AC47" s="142"/>
      <c r="AD47" s="141"/>
      <c r="AE47" s="143"/>
    </row>
    <row r="48" spans="2:31" s="11" customFormat="1" ht="31.5" customHeight="1">
      <c r="B48" s="28" t="s">
        <v>48</v>
      </c>
      <c r="C48" s="306"/>
      <c r="D48" s="307"/>
      <c r="E48" s="26"/>
      <c r="F48" s="23" t="str">
        <f t="shared" si="3"/>
        <v/>
      </c>
      <c r="G48" s="4" t="str">
        <f t="shared" si="4"/>
        <v/>
      </c>
      <c r="H48" s="47" t="str">
        <f t="shared" si="5"/>
        <v/>
      </c>
      <c r="I48" s="6"/>
      <c r="J48" s="21"/>
      <c r="K48" s="21"/>
      <c r="L48" s="46"/>
      <c r="M48" s="140"/>
      <c r="N48" s="139"/>
      <c r="O48" s="146"/>
      <c r="P48" s="141"/>
      <c r="Q48" s="142"/>
      <c r="R48" s="141"/>
      <c r="S48" s="142"/>
      <c r="T48" s="141"/>
      <c r="U48" s="141"/>
      <c r="V48" s="141"/>
      <c r="W48" s="142"/>
      <c r="X48" s="141"/>
      <c r="Y48" s="143"/>
      <c r="Z48" s="142"/>
      <c r="AA48" s="141"/>
      <c r="AB48" s="143"/>
      <c r="AC48" s="142"/>
      <c r="AD48" s="141"/>
      <c r="AE48" s="143"/>
    </row>
    <row r="49" spans="2:31" s="11" customFormat="1" ht="31.5" customHeight="1">
      <c r="B49" s="31" t="str">
        <f>B21</f>
        <v>　２．解体撤去工事</v>
      </c>
      <c r="C49" s="306" t="s">
        <v>83</v>
      </c>
      <c r="D49" s="307"/>
      <c r="E49" s="24"/>
      <c r="F49" s="23" t="str">
        <f t="shared" si="3"/>
        <v/>
      </c>
      <c r="G49" s="4" t="str">
        <f t="shared" si="4"/>
        <v/>
      </c>
      <c r="H49" s="47" t="str">
        <f t="shared" si="5"/>
        <v/>
      </c>
      <c r="I49" s="6"/>
      <c r="J49" s="21"/>
      <c r="K49" s="21"/>
      <c r="L49" s="46"/>
      <c r="M49" s="184"/>
      <c r="N49" s="139"/>
      <c r="O49" s="140"/>
      <c r="P49" s="141"/>
      <c r="Q49" s="142"/>
      <c r="R49" s="141"/>
      <c r="S49" s="142"/>
      <c r="T49" s="141"/>
      <c r="U49" s="141"/>
      <c r="V49" s="141"/>
      <c r="W49" s="144"/>
      <c r="X49" s="141"/>
      <c r="Y49" s="145"/>
      <c r="Z49" s="144"/>
      <c r="AA49" s="141"/>
      <c r="AB49" s="145"/>
      <c r="AC49" s="144"/>
      <c r="AD49" s="141"/>
      <c r="AE49" s="145"/>
    </row>
    <row r="50" spans="2:31" s="11" customFormat="1" ht="31.5" customHeight="1">
      <c r="B50" s="32" t="s">
        <v>31</v>
      </c>
      <c r="C50" s="306"/>
      <c r="D50" s="307"/>
      <c r="E50" s="26"/>
      <c r="F50" s="23" t="str">
        <f t="shared" si="3"/>
        <v/>
      </c>
      <c r="G50" s="4" t="str">
        <f t="shared" si="4"/>
        <v/>
      </c>
      <c r="H50" s="47" t="str">
        <f t="shared" si="5"/>
        <v/>
      </c>
      <c r="I50" s="6"/>
      <c r="J50" s="21"/>
      <c r="K50" s="21"/>
      <c r="L50" s="49"/>
      <c r="M50" s="180"/>
      <c r="N50" s="139"/>
      <c r="O50" s="140"/>
      <c r="P50" s="141"/>
      <c r="Q50" s="142"/>
      <c r="R50" s="141"/>
      <c r="S50" s="142"/>
      <c r="T50" s="141"/>
      <c r="U50" s="141"/>
      <c r="V50" s="141"/>
      <c r="W50" s="138"/>
      <c r="X50" s="141"/>
      <c r="Y50" s="143"/>
      <c r="Z50" s="138"/>
      <c r="AA50" s="141"/>
      <c r="AB50" s="143"/>
      <c r="AC50" s="138"/>
      <c r="AD50" s="141"/>
      <c r="AE50" s="143"/>
    </row>
    <row r="51" spans="2:31" s="11" customFormat="1" ht="31.5" customHeight="1">
      <c r="B51" s="33" t="s">
        <v>209</v>
      </c>
      <c r="C51" s="310" t="s">
        <v>142</v>
      </c>
      <c r="D51" s="307"/>
      <c r="E51" s="26">
        <v>49.1</v>
      </c>
      <c r="F51" s="23">
        <f t="shared" ref="F51" si="6">IF(E51="","",TRUNC(E51,0))</f>
        <v>49</v>
      </c>
      <c r="G51" s="4" t="str">
        <f t="shared" ref="G51" si="7">IF(I51="","",".")</f>
        <v>.</v>
      </c>
      <c r="H51" s="47">
        <f>IF(E51="","",IF(E51&gt;=100,"--",IF(OR(I51="式",I51="ヶ所",I51="個",I51="枚",I51="日",I51="本",I51="台",,I51="組",I51="基",I51="面",I51="箇所"),"--",ROUND((E51-F51)*10,0))))</f>
        <v>1</v>
      </c>
      <c r="I51" s="6" t="s">
        <v>111</v>
      </c>
      <c r="J51" s="21"/>
      <c r="K51" s="21"/>
      <c r="L51" s="46"/>
      <c r="M51" s="180"/>
      <c r="N51" s="139"/>
      <c r="O51" s="140"/>
      <c r="P51" s="141"/>
      <c r="Q51" s="147"/>
      <c r="R51" s="141"/>
      <c r="S51" s="142"/>
      <c r="T51" s="141"/>
      <c r="U51" s="141"/>
      <c r="V51" s="141"/>
      <c r="W51" s="142"/>
      <c r="X51" s="141"/>
      <c r="Y51" s="143"/>
      <c r="Z51" s="142"/>
      <c r="AA51" s="141"/>
      <c r="AB51" s="143"/>
      <c r="AC51" s="142"/>
      <c r="AD51" s="141"/>
      <c r="AE51" s="143"/>
    </row>
    <row r="52" spans="2:31" s="11" customFormat="1" ht="31.5" customHeight="1">
      <c r="B52" s="33" t="s">
        <v>164</v>
      </c>
      <c r="C52" s="315" t="s">
        <v>183</v>
      </c>
      <c r="D52" s="316"/>
      <c r="E52" s="26">
        <v>6.8</v>
      </c>
      <c r="F52" s="23">
        <f t="shared" si="3"/>
        <v>6</v>
      </c>
      <c r="G52" s="4" t="str">
        <f t="shared" si="4"/>
        <v>.</v>
      </c>
      <c r="H52" s="47">
        <f t="shared" ref="H52:H115" si="8">IF(E52="","",IF(E52&gt;=100,"--",IF(OR(I52="式",I52="ヶ所",I52="個",I52="枚",I52="日",I52="本",I52="台",,I52="組",I52="基",I52="面",I52="箇所"),"--",ROUND((E52-F52)*10,0))))</f>
        <v>8</v>
      </c>
      <c r="I52" s="6" t="s">
        <v>73</v>
      </c>
      <c r="J52" s="21"/>
      <c r="K52" s="21"/>
      <c r="L52" s="49"/>
      <c r="M52" s="180"/>
      <c r="N52" s="139"/>
      <c r="O52" s="140"/>
      <c r="P52" s="141"/>
      <c r="Q52" s="147"/>
      <c r="R52" s="141"/>
      <c r="S52" s="142"/>
      <c r="T52" s="141"/>
      <c r="U52" s="141"/>
      <c r="V52" s="141"/>
      <c r="W52" s="142"/>
      <c r="X52" s="141"/>
      <c r="Y52" s="143"/>
      <c r="Z52" s="142"/>
      <c r="AA52" s="141"/>
      <c r="AB52" s="143"/>
      <c r="AC52" s="142"/>
      <c r="AD52" s="141"/>
      <c r="AE52" s="143"/>
    </row>
    <row r="53" spans="2:31" s="11" customFormat="1" ht="31.5" customHeight="1">
      <c r="B53" s="33" t="s">
        <v>210</v>
      </c>
      <c r="C53" s="315" t="s">
        <v>155</v>
      </c>
      <c r="D53" s="316"/>
      <c r="E53" s="26">
        <v>4</v>
      </c>
      <c r="F53" s="23">
        <f t="shared" si="3"/>
        <v>4</v>
      </c>
      <c r="G53" s="4" t="str">
        <f t="shared" si="4"/>
        <v>.</v>
      </c>
      <c r="H53" s="47" t="str">
        <f t="shared" si="8"/>
        <v>--</v>
      </c>
      <c r="I53" s="6" t="s">
        <v>74</v>
      </c>
      <c r="J53" s="21"/>
      <c r="K53" s="21"/>
      <c r="L53" s="46"/>
      <c r="M53" s="180"/>
      <c r="N53" s="139"/>
      <c r="O53" s="140"/>
      <c r="P53" s="141"/>
      <c r="Q53" s="147"/>
      <c r="R53" s="141"/>
      <c r="S53" s="142"/>
      <c r="T53" s="141"/>
      <c r="U53" s="141"/>
      <c r="V53" s="141"/>
      <c r="W53" s="142"/>
      <c r="X53" s="141"/>
      <c r="Y53" s="143"/>
      <c r="Z53" s="142"/>
      <c r="AA53" s="141"/>
      <c r="AB53" s="143"/>
      <c r="AC53" s="142"/>
      <c r="AD53" s="141"/>
      <c r="AE53" s="143"/>
    </row>
    <row r="54" spans="2:31" s="11" customFormat="1" ht="31.5" customHeight="1">
      <c r="B54" s="32" t="s">
        <v>214</v>
      </c>
      <c r="C54" s="306" t="s">
        <v>247</v>
      </c>
      <c r="D54" s="307"/>
      <c r="E54" s="70">
        <v>5.9</v>
      </c>
      <c r="F54" s="23">
        <f t="shared" si="3"/>
        <v>5</v>
      </c>
      <c r="G54" s="4" t="str">
        <f t="shared" si="4"/>
        <v>.</v>
      </c>
      <c r="H54" s="47">
        <f t="shared" si="8"/>
        <v>9</v>
      </c>
      <c r="I54" s="6" t="s">
        <v>73</v>
      </c>
      <c r="J54" s="21"/>
      <c r="K54" s="21"/>
      <c r="L54" s="46"/>
      <c r="M54" s="138"/>
      <c r="N54" s="139"/>
      <c r="O54" s="140"/>
      <c r="P54" s="141"/>
      <c r="Q54" s="140"/>
      <c r="R54" s="141"/>
      <c r="S54" s="142"/>
      <c r="T54" s="141"/>
      <c r="U54" s="141"/>
      <c r="V54" s="141"/>
      <c r="W54" s="149"/>
      <c r="X54" s="141"/>
      <c r="Y54" s="143"/>
      <c r="Z54" s="142"/>
      <c r="AA54" s="141"/>
      <c r="AB54" s="143"/>
      <c r="AC54" s="142"/>
      <c r="AD54" s="141"/>
      <c r="AE54" s="143"/>
    </row>
    <row r="55" spans="2:31" s="11" customFormat="1" ht="31.5" customHeight="1">
      <c r="B55" s="33" t="s">
        <v>78</v>
      </c>
      <c r="C55" s="306"/>
      <c r="D55" s="307"/>
      <c r="E55" s="26"/>
      <c r="F55" s="23" t="str">
        <f t="shared" si="3"/>
        <v/>
      </c>
      <c r="G55" s="4" t="str">
        <f t="shared" si="4"/>
        <v/>
      </c>
      <c r="H55" s="47" t="str">
        <f t="shared" si="8"/>
        <v/>
      </c>
      <c r="I55" s="6"/>
      <c r="J55" s="21"/>
      <c r="K55" s="21"/>
      <c r="L55" s="46"/>
      <c r="M55" s="180"/>
      <c r="N55" s="139"/>
      <c r="O55" s="140"/>
      <c r="P55" s="141"/>
      <c r="Q55" s="147"/>
      <c r="R55" s="141"/>
      <c r="S55" s="142"/>
      <c r="T55" s="141"/>
      <c r="U55" s="141"/>
      <c r="V55" s="141"/>
      <c r="W55" s="142"/>
      <c r="X55" s="141"/>
      <c r="Y55" s="143"/>
      <c r="Z55" s="142"/>
      <c r="AA55" s="141"/>
      <c r="AB55" s="143"/>
      <c r="AC55" s="142"/>
      <c r="AD55" s="141"/>
      <c r="AE55" s="143"/>
    </row>
    <row r="56" spans="2:31" s="11" customFormat="1" ht="31.5" customHeight="1">
      <c r="B56" s="33" t="s">
        <v>211</v>
      </c>
      <c r="C56" s="310" t="s">
        <v>323</v>
      </c>
      <c r="D56" s="307"/>
      <c r="E56" s="26">
        <v>35.274999999999999</v>
      </c>
      <c r="F56" s="23">
        <f t="shared" si="3"/>
        <v>35</v>
      </c>
      <c r="G56" s="4" t="str">
        <f t="shared" si="4"/>
        <v>.</v>
      </c>
      <c r="H56" s="47">
        <f t="shared" si="8"/>
        <v>3</v>
      </c>
      <c r="I56" s="6" t="s">
        <v>100</v>
      </c>
      <c r="J56" s="21"/>
      <c r="K56" s="21"/>
      <c r="L56" s="46"/>
      <c r="M56" s="180"/>
      <c r="N56" s="139"/>
      <c r="O56" s="140"/>
      <c r="P56" s="141"/>
      <c r="Q56" s="147"/>
      <c r="R56" s="141"/>
      <c r="S56" s="142"/>
      <c r="T56" s="141"/>
      <c r="U56" s="141"/>
      <c r="V56" s="141"/>
      <c r="W56" s="142"/>
      <c r="X56" s="141"/>
      <c r="Y56" s="143"/>
      <c r="Z56" s="142"/>
      <c r="AA56" s="141"/>
      <c r="AB56" s="143"/>
      <c r="AC56" s="142"/>
      <c r="AD56" s="141"/>
      <c r="AE56" s="143"/>
    </row>
    <row r="57" spans="2:31" s="11" customFormat="1" ht="31.5" customHeight="1">
      <c r="B57" s="79" t="s">
        <v>32</v>
      </c>
      <c r="C57" s="306"/>
      <c r="D57" s="307"/>
      <c r="E57" s="26"/>
      <c r="F57" s="23" t="str">
        <f t="shared" si="3"/>
        <v/>
      </c>
      <c r="G57" s="4" t="str">
        <f t="shared" si="4"/>
        <v/>
      </c>
      <c r="H57" s="47" t="str">
        <f t="shared" si="8"/>
        <v/>
      </c>
      <c r="I57" s="6"/>
      <c r="J57" s="21"/>
      <c r="K57" s="21"/>
      <c r="L57" s="49"/>
      <c r="M57" s="138"/>
      <c r="N57" s="139"/>
      <c r="O57" s="140"/>
      <c r="P57" s="141"/>
      <c r="Q57" s="142"/>
      <c r="R57" s="141"/>
      <c r="S57" s="142"/>
      <c r="T57" s="141"/>
      <c r="U57" s="141"/>
      <c r="V57" s="141"/>
      <c r="W57" s="138"/>
      <c r="X57" s="141"/>
      <c r="Y57" s="143"/>
      <c r="Z57" s="138"/>
      <c r="AA57" s="141"/>
      <c r="AB57" s="143"/>
      <c r="AC57" s="138"/>
      <c r="AD57" s="141"/>
      <c r="AE57" s="143"/>
    </row>
    <row r="58" spans="2:31" s="11" customFormat="1" ht="31.5" customHeight="1">
      <c r="B58" s="7" t="s">
        <v>212</v>
      </c>
      <c r="C58" s="306" t="s">
        <v>133</v>
      </c>
      <c r="D58" s="307"/>
      <c r="E58" s="26">
        <v>69.3</v>
      </c>
      <c r="F58" s="23">
        <f t="shared" si="3"/>
        <v>69</v>
      </c>
      <c r="G58" s="4" t="str">
        <f t="shared" si="4"/>
        <v>.</v>
      </c>
      <c r="H58" s="47">
        <f t="shared" si="8"/>
        <v>3</v>
      </c>
      <c r="I58" s="6" t="s">
        <v>113</v>
      </c>
      <c r="J58" s="21"/>
      <c r="K58" s="21"/>
      <c r="L58" s="46"/>
      <c r="M58" s="184"/>
      <c r="N58" s="139"/>
      <c r="O58" s="140"/>
      <c r="P58" s="141"/>
      <c r="Q58" s="147"/>
      <c r="R58" s="141"/>
      <c r="S58" s="142"/>
      <c r="T58" s="141"/>
      <c r="U58" s="141"/>
      <c r="V58" s="141"/>
      <c r="W58" s="142"/>
      <c r="X58" s="141"/>
      <c r="Y58" s="143"/>
      <c r="Z58" s="142"/>
      <c r="AA58" s="141"/>
      <c r="AB58" s="143"/>
      <c r="AC58" s="142"/>
      <c r="AD58" s="141"/>
      <c r="AE58" s="143"/>
    </row>
    <row r="59" spans="2:31" s="11" customFormat="1" ht="31.5" customHeight="1">
      <c r="B59" s="32" t="s">
        <v>213</v>
      </c>
      <c r="C59" s="310" t="s">
        <v>245</v>
      </c>
      <c r="D59" s="307"/>
      <c r="E59" s="26">
        <v>364</v>
      </c>
      <c r="F59" s="23">
        <f>IF(E59="","",TRUNC(E59,0))</f>
        <v>364</v>
      </c>
      <c r="G59" s="4" t="str">
        <f t="shared" si="4"/>
        <v>.</v>
      </c>
      <c r="H59" s="47" t="str">
        <f t="shared" si="8"/>
        <v>--</v>
      </c>
      <c r="I59" s="6" t="s">
        <v>73</v>
      </c>
      <c r="J59" s="21"/>
      <c r="K59" s="21"/>
      <c r="L59" s="72" t="s">
        <v>234</v>
      </c>
      <c r="M59" s="184"/>
      <c r="N59" s="139"/>
      <c r="O59" s="140"/>
      <c r="P59" s="141"/>
      <c r="Q59" s="147"/>
      <c r="R59" s="141"/>
      <c r="S59" s="142"/>
      <c r="T59" s="141"/>
      <c r="U59" s="141"/>
      <c r="V59" s="141"/>
      <c r="W59" s="142"/>
      <c r="X59" s="141"/>
      <c r="Y59" s="143"/>
      <c r="Z59" s="138"/>
      <c r="AA59" s="141"/>
      <c r="AB59" s="143"/>
      <c r="AC59" s="138"/>
      <c r="AD59" s="141"/>
      <c r="AE59" s="143"/>
    </row>
    <row r="60" spans="2:31" s="11" customFormat="1" ht="31.5" customHeight="1">
      <c r="B60" s="7" t="s">
        <v>225</v>
      </c>
      <c r="C60" s="310" t="s">
        <v>244</v>
      </c>
      <c r="D60" s="307"/>
      <c r="E60" s="26">
        <v>24.71</v>
      </c>
      <c r="F60" s="23">
        <f t="shared" si="3"/>
        <v>24</v>
      </c>
      <c r="G60" s="4" t="str">
        <f t="shared" si="4"/>
        <v>.</v>
      </c>
      <c r="H60" s="47">
        <f t="shared" si="8"/>
        <v>7</v>
      </c>
      <c r="I60" s="6" t="s">
        <v>154</v>
      </c>
      <c r="J60" s="21"/>
      <c r="K60" s="21"/>
      <c r="L60" s="46"/>
      <c r="M60" s="180"/>
      <c r="N60" s="139"/>
      <c r="O60" s="140"/>
      <c r="P60" s="141"/>
      <c r="Q60" s="147"/>
      <c r="R60" s="141"/>
      <c r="S60" s="142"/>
      <c r="T60" s="141"/>
      <c r="U60" s="141"/>
      <c r="V60" s="141"/>
      <c r="W60" s="149"/>
      <c r="X60" s="141"/>
      <c r="Y60" s="143"/>
      <c r="Z60" s="142"/>
      <c r="AA60" s="141"/>
      <c r="AB60" s="143"/>
      <c r="AC60" s="142"/>
      <c r="AD60" s="141"/>
      <c r="AE60" s="143"/>
    </row>
    <row r="61" spans="2:31" s="11" customFormat="1" ht="31.5" customHeight="1">
      <c r="B61" s="33" t="s">
        <v>121</v>
      </c>
      <c r="C61" s="310" t="s">
        <v>163</v>
      </c>
      <c r="D61" s="307"/>
      <c r="E61" s="26">
        <v>1</v>
      </c>
      <c r="F61" s="23">
        <f t="shared" si="3"/>
        <v>1</v>
      </c>
      <c r="G61" s="4" t="str">
        <f t="shared" si="4"/>
        <v>.</v>
      </c>
      <c r="H61" s="47" t="str">
        <f t="shared" si="8"/>
        <v>--</v>
      </c>
      <c r="I61" s="6" t="s">
        <v>88</v>
      </c>
      <c r="J61" s="21"/>
      <c r="K61" s="21"/>
      <c r="L61" s="46"/>
      <c r="M61" s="180"/>
      <c r="N61" s="139"/>
      <c r="O61" s="140"/>
      <c r="P61" s="141"/>
      <c r="Q61" s="147"/>
      <c r="R61" s="141"/>
      <c r="S61" s="142"/>
      <c r="T61" s="141"/>
      <c r="U61" s="141"/>
      <c r="V61" s="141"/>
      <c r="W61" s="142"/>
      <c r="X61" s="141"/>
      <c r="Y61" s="143"/>
      <c r="Z61" s="142"/>
      <c r="AA61" s="141"/>
      <c r="AB61" s="143"/>
      <c r="AC61" s="142"/>
      <c r="AD61" s="141"/>
      <c r="AE61" s="143"/>
    </row>
    <row r="62" spans="2:31" s="11" customFormat="1" ht="30.75" customHeight="1">
      <c r="B62" s="32" t="s">
        <v>162</v>
      </c>
      <c r="C62" s="346"/>
      <c r="D62" s="349"/>
      <c r="E62" s="60"/>
      <c r="F62" s="23" t="str">
        <f t="shared" si="3"/>
        <v/>
      </c>
      <c r="G62" s="4" t="str">
        <f t="shared" si="4"/>
        <v/>
      </c>
      <c r="H62" s="47" t="str">
        <f t="shared" si="8"/>
        <v/>
      </c>
      <c r="I62" s="6"/>
      <c r="J62" s="21"/>
      <c r="K62" s="21"/>
      <c r="L62" s="46"/>
      <c r="M62" s="180"/>
      <c r="N62" s="139"/>
      <c r="O62" s="140"/>
      <c r="P62" s="141"/>
      <c r="Q62" s="142"/>
      <c r="R62" s="141"/>
      <c r="S62" s="142"/>
      <c r="T62" s="141"/>
      <c r="U62" s="141"/>
      <c r="V62" s="141"/>
      <c r="W62" s="142"/>
      <c r="X62" s="141"/>
      <c r="Y62" s="143"/>
      <c r="Z62" s="142"/>
      <c r="AA62" s="141"/>
      <c r="AB62" s="143"/>
      <c r="AC62" s="142"/>
      <c r="AD62" s="141"/>
      <c r="AE62" s="143"/>
    </row>
    <row r="63" spans="2:31" s="11" customFormat="1" ht="31.5" customHeight="1">
      <c r="B63" s="32" t="s">
        <v>231</v>
      </c>
      <c r="C63" s="346" t="s">
        <v>222</v>
      </c>
      <c r="D63" s="349"/>
      <c r="E63" s="26">
        <v>71</v>
      </c>
      <c r="F63" s="23">
        <f t="shared" si="3"/>
        <v>71</v>
      </c>
      <c r="G63" s="4" t="str">
        <f t="shared" si="4"/>
        <v>.</v>
      </c>
      <c r="H63" s="47" t="str">
        <f t="shared" si="8"/>
        <v>--</v>
      </c>
      <c r="I63" s="6" t="s">
        <v>74</v>
      </c>
      <c r="J63" s="21"/>
      <c r="K63" s="21"/>
      <c r="L63" s="46"/>
      <c r="M63" s="180"/>
      <c r="N63" s="139"/>
      <c r="O63" s="140"/>
      <c r="P63" s="141"/>
      <c r="Q63" s="142"/>
      <c r="R63" s="141"/>
      <c r="S63" s="142"/>
      <c r="T63" s="141"/>
      <c r="U63" s="141"/>
      <c r="V63" s="141"/>
      <c r="W63" s="149"/>
      <c r="X63" s="141"/>
      <c r="Y63" s="143"/>
      <c r="Z63" s="142"/>
      <c r="AA63" s="141"/>
      <c r="AB63" s="143"/>
      <c r="AC63" s="142"/>
      <c r="AD63" s="141"/>
      <c r="AE63" s="143"/>
    </row>
    <row r="64" spans="2:31" s="11" customFormat="1" ht="31.5" customHeight="1">
      <c r="B64" s="32" t="s">
        <v>122</v>
      </c>
      <c r="C64" s="306"/>
      <c r="D64" s="307"/>
      <c r="E64" s="70"/>
      <c r="F64" s="23" t="str">
        <f t="shared" si="3"/>
        <v/>
      </c>
      <c r="G64" s="4" t="str">
        <f t="shared" si="4"/>
        <v/>
      </c>
      <c r="H64" s="47" t="str">
        <f t="shared" si="8"/>
        <v/>
      </c>
      <c r="I64" s="54"/>
      <c r="J64" s="21"/>
      <c r="K64" s="21"/>
      <c r="L64" s="46"/>
      <c r="M64" s="180"/>
      <c r="N64" s="139"/>
      <c r="O64" s="140"/>
      <c r="P64" s="141"/>
      <c r="Q64" s="142"/>
      <c r="R64" s="141"/>
      <c r="S64" s="142"/>
      <c r="T64" s="141"/>
      <c r="U64" s="141"/>
      <c r="V64" s="141"/>
      <c r="W64" s="149"/>
      <c r="X64" s="141"/>
      <c r="Y64" s="143"/>
      <c r="Z64" s="142"/>
      <c r="AA64" s="141"/>
      <c r="AB64" s="143"/>
      <c r="AC64" s="142"/>
      <c r="AD64" s="141"/>
      <c r="AE64" s="143"/>
    </row>
    <row r="65" spans="2:31" s="11" customFormat="1" ht="31.5" customHeight="1">
      <c r="B65" s="32" t="s">
        <v>215</v>
      </c>
      <c r="C65" s="306"/>
      <c r="D65" s="307"/>
      <c r="E65" s="70">
        <v>1.26</v>
      </c>
      <c r="F65" s="23">
        <f t="shared" si="3"/>
        <v>1</v>
      </c>
      <c r="G65" s="4" t="str">
        <f t="shared" si="4"/>
        <v>.</v>
      </c>
      <c r="H65" s="47">
        <f t="shared" si="8"/>
        <v>3</v>
      </c>
      <c r="I65" s="6" t="s">
        <v>73</v>
      </c>
      <c r="J65" s="21"/>
      <c r="K65" s="21"/>
      <c r="L65" s="46" t="s">
        <v>235</v>
      </c>
      <c r="M65" s="180"/>
      <c r="N65" s="139"/>
      <c r="O65" s="140"/>
      <c r="P65" s="139"/>
      <c r="Q65" s="142"/>
      <c r="R65" s="141"/>
      <c r="S65" s="142"/>
      <c r="T65" s="141"/>
      <c r="U65" s="141"/>
      <c r="V65" s="141"/>
      <c r="W65" s="149"/>
      <c r="X65" s="141"/>
      <c r="Y65" s="143"/>
      <c r="Z65" s="142"/>
      <c r="AA65" s="141"/>
      <c r="AB65" s="143"/>
      <c r="AC65" s="142"/>
      <c r="AD65" s="141"/>
      <c r="AE65" s="143"/>
    </row>
    <row r="66" spans="2:31" s="11" customFormat="1" ht="31.5" customHeight="1">
      <c r="B66" s="32" t="s">
        <v>187</v>
      </c>
      <c r="C66" s="310" t="s">
        <v>218</v>
      </c>
      <c r="D66" s="307"/>
      <c r="E66" s="26">
        <f>2.79*2+1.443*2</f>
        <v>8.4660000000000011</v>
      </c>
      <c r="F66" s="23">
        <f t="shared" si="3"/>
        <v>8</v>
      </c>
      <c r="G66" s="4" t="str">
        <f t="shared" si="4"/>
        <v>.</v>
      </c>
      <c r="H66" s="47">
        <f t="shared" si="8"/>
        <v>5</v>
      </c>
      <c r="I66" s="6" t="s">
        <v>73</v>
      </c>
      <c r="J66" s="21"/>
      <c r="K66" s="21"/>
      <c r="L66" s="46" t="s">
        <v>236</v>
      </c>
      <c r="M66" s="140"/>
      <c r="N66" s="139"/>
      <c r="O66" s="150"/>
      <c r="P66" s="141"/>
      <c r="Q66" s="142"/>
      <c r="R66" s="141"/>
      <c r="S66" s="142"/>
      <c r="T66" s="141"/>
      <c r="U66" s="141"/>
      <c r="V66" s="141"/>
      <c r="W66" s="149"/>
      <c r="X66" s="141"/>
      <c r="Y66" s="143"/>
      <c r="Z66" s="142"/>
      <c r="AA66" s="141"/>
      <c r="AB66" s="143"/>
      <c r="AC66" s="142"/>
      <c r="AD66" s="141"/>
      <c r="AE66" s="143"/>
    </row>
    <row r="67" spans="2:31" s="11" customFormat="1" ht="31.5" customHeight="1">
      <c r="B67" s="32"/>
      <c r="C67" s="76"/>
      <c r="D67" s="81"/>
      <c r="E67" s="80"/>
      <c r="F67" s="23" t="str">
        <f t="shared" si="3"/>
        <v/>
      </c>
      <c r="G67" s="4" t="str">
        <f t="shared" si="4"/>
        <v/>
      </c>
      <c r="H67" s="47" t="str">
        <f t="shared" si="8"/>
        <v/>
      </c>
      <c r="I67" s="54"/>
      <c r="J67" s="45"/>
      <c r="K67" s="45"/>
      <c r="L67" s="46"/>
      <c r="M67" s="184"/>
      <c r="N67" s="139"/>
      <c r="O67" s="150"/>
      <c r="P67" s="141"/>
      <c r="Q67" s="142"/>
      <c r="R67" s="141"/>
      <c r="S67" s="142"/>
      <c r="T67" s="141"/>
      <c r="U67" s="141"/>
      <c r="V67" s="141"/>
      <c r="W67" s="149"/>
      <c r="X67" s="141"/>
      <c r="Y67" s="143"/>
      <c r="Z67" s="142"/>
      <c r="AA67" s="141"/>
      <c r="AB67" s="143"/>
      <c r="AC67" s="142"/>
      <c r="AD67" s="141"/>
      <c r="AE67" s="143"/>
    </row>
    <row r="68" spans="2:31" s="11" customFormat="1" ht="31.5" customHeight="1">
      <c r="B68" s="32"/>
      <c r="C68" s="76"/>
      <c r="D68" s="81"/>
      <c r="E68" s="80"/>
      <c r="F68" s="23" t="str">
        <f t="shared" si="3"/>
        <v/>
      </c>
      <c r="G68" s="4" t="str">
        <f t="shared" si="4"/>
        <v/>
      </c>
      <c r="H68" s="47" t="str">
        <f t="shared" si="8"/>
        <v/>
      </c>
      <c r="I68" s="54"/>
      <c r="J68" s="45"/>
      <c r="K68" s="45"/>
      <c r="L68" s="46"/>
      <c r="M68" s="184"/>
      <c r="N68" s="139"/>
      <c r="O68" s="150"/>
      <c r="P68" s="141"/>
      <c r="Q68" s="142"/>
      <c r="R68" s="141"/>
      <c r="S68" s="142"/>
      <c r="T68" s="141"/>
      <c r="U68" s="141"/>
      <c r="V68" s="141"/>
      <c r="W68" s="149"/>
      <c r="X68" s="141"/>
      <c r="Y68" s="143"/>
      <c r="Z68" s="142"/>
      <c r="AA68" s="141"/>
      <c r="AB68" s="143"/>
      <c r="AC68" s="142"/>
      <c r="AD68" s="141"/>
      <c r="AE68" s="143"/>
    </row>
    <row r="69" spans="2:31" s="11" customFormat="1" ht="31.5" customHeight="1">
      <c r="B69" s="32"/>
      <c r="C69" s="76"/>
      <c r="D69" s="81"/>
      <c r="E69" s="80"/>
      <c r="F69" s="23" t="str">
        <f t="shared" si="3"/>
        <v/>
      </c>
      <c r="G69" s="4" t="str">
        <f t="shared" si="4"/>
        <v/>
      </c>
      <c r="H69" s="47" t="str">
        <f t="shared" si="8"/>
        <v/>
      </c>
      <c r="I69" s="54"/>
      <c r="J69" s="45"/>
      <c r="K69" s="45"/>
      <c r="L69" s="46"/>
      <c r="M69" s="184"/>
      <c r="N69" s="139"/>
      <c r="O69" s="150"/>
      <c r="P69" s="141"/>
      <c r="Q69" s="142"/>
      <c r="R69" s="141"/>
      <c r="S69" s="142"/>
      <c r="T69" s="141"/>
      <c r="U69" s="141"/>
      <c r="V69" s="141"/>
      <c r="W69" s="149"/>
      <c r="X69" s="141"/>
      <c r="Y69" s="143"/>
      <c r="Z69" s="142"/>
      <c r="AA69" s="141"/>
      <c r="AB69" s="143"/>
      <c r="AC69" s="142"/>
      <c r="AD69" s="141"/>
      <c r="AE69" s="143"/>
    </row>
    <row r="70" spans="2:31" s="11" customFormat="1" ht="31.5" customHeight="1">
      <c r="B70" s="32"/>
      <c r="C70" s="306"/>
      <c r="D70" s="307"/>
      <c r="E70" s="70"/>
      <c r="F70" s="23" t="str">
        <f t="shared" si="3"/>
        <v/>
      </c>
      <c r="G70" s="4" t="str">
        <f t="shared" si="4"/>
        <v/>
      </c>
      <c r="H70" s="47" t="str">
        <f t="shared" si="8"/>
        <v/>
      </c>
      <c r="I70" s="54"/>
      <c r="J70" s="45"/>
      <c r="K70" s="45"/>
      <c r="L70" s="46"/>
      <c r="M70" s="180"/>
      <c r="N70" s="139"/>
      <c r="O70" s="140"/>
      <c r="P70" s="141"/>
      <c r="Q70" s="142"/>
      <c r="R70" s="141"/>
      <c r="S70" s="142"/>
      <c r="T70" s="141"/>
      <c r="U70" s="141"/>
      <c r="V70" s="141"/>
      <c r="W70" s="149"/>
      <c r="X70" s="141"/>
      <c r="Y70" s="143"/>
      <c r="Z70" s="142"/>
      <c r="AA70" s="141"/>
      <c r="AB70" s="143"/>
      <c r="AC70" s="142"/>
      <c r="AD70" s="141"/>
      <c r="AE70" s="143"/>
    </row>
    <row r="71" spans="2:31" s="11" customFormat="1" ht="31.5" customHeight="1">
      <c r="B71" s="32"/>
      <c r="C71" s="306"/>
      <c r="D71" s="307"/>
      <c r="E71" s="70"/>
      <c r="F71" s="23" t="str">
        <f t="shared" si="3"/>
        <v/>
      </c>
      <c r="G71" s="4" t="str">
        <f t="shared" si="4"/>
        <v/>
      </c>
      <c r="H71" s="47" t="str">
        <f t="shared" si="8"/>
        <v/>
      </c>
      <c r="I71" s="54"/>
      <c r="J71" s="45"/>
      <c r="K71" s="45"/>
      <c r="L71" s="46"/>
      <c r="M71" s="180"/>
      <c r="N71" s="139"/>
      <c r="O71" s="140"/>
      <c r="P71" s="141"/>
      <c r="Q71" s="142"/>
      <c r="R71" s="141"/>
      <c r="S71" s="142"/>
      <c r="T71" s="141"/>
      <c r="U71" s="141"/>
      <c r="V71" s="141"/>
      <c r="W71" s="149"/>
      <c r="X71" s="141"/>
      <c r="Y71" s="143"/>
      <c r="Z71" s="142"/>
      <c r="AA71" s="141"/>
      <c r="AB71" s="143"/>
      <c r="AC71" s="142"/>
      <c r="AD71" s="141"/>
      <c r="AE71" s="143"/>
    </row>
    <row r="72" spans="2:31" s="11" customFormat="1" ht="31.5" customHeight="1">
      <c r="B72" s="32"/>
      <c r="C72" s="306"/>
      <c r="D72" s="307"/>
      <c r="E72" s="70"/>
      <c r="F72" s="23" t="str">
        <f t="shared" si="3"/>
        <v/>
      </c>
      <c r="G72" s="4" t="str">
        <f t="shared" si="4"/>
        <v/>
      </c>
      <c r="H72" s="47" t="str">
        <f t="shared" si="8"/>
        <v/>
      </c>
      <c r="I72" s="54"/>
      <c r="J72" s="45"/>
      <c r="K72" s="45"/>
      <c r="L72" s="46"/>
      <c r="M72" s="180"/>
      <c r="N72" s="139"/>
      <c r="O72" s="140"/>
      <c r="P72" s="141"/>
      <c r="Q72" s="142"/>
      <c r="R72" s="141"/>
      <c r="S72" s="142"/>
      <c r="T72" s="141"/>
      <c r="U72" s="141"/>
      <c r="V72" s="141"/>
      <c r="W72" s="149"/>
      <c r="X72" s="141"/>
      <c r="Y72" s="143"/>
      <c r="Z72" s="142"/>
      <c r="AA72" s="141"/>
      <c r="AB72" s="143"/>
      <c r="AC72" s="142"/>
      <c r="AD72" s="141"/>
      <c r="AE72" s="143"/>
    </row>
    <row r="73" spans="2:31" s="11" customFormat="1" ht="31.5" customHeight="1">
      <c r="B73" s="32"/>
      <c r="C73" s="306"/>
      <c r="D73" s="307"/>
      <c r="E73" s="70"/>
      <c r="F73" s="23" t="str">
        <f t="shared" ref="F73:F136" si="9">IF(E73="","",TRUNC(E73,0))</f>
        <v/>
      </c>
      <c r="G73" s="4" t="str">
        <f t="shared" ref="G73:G136" si="10">IF(I73="","",".")</f>
        <v/>
      </c>
      <c r="H73" s="47" t="str">
        <f t="shared" si="8"/>
        <v/>
      </c>
      <c r="I73" s="54"/>
      <c r="J73" s="45"/>
      <c r="K73" s="45"/>
      <c r="L73" s="46"/>
      <c r="M73" s="180"/>
      <c r="N73" s="139"/>
      <c r="O73" s="140"/>
      <c r="P73" s="141"/>
      <c r="Q73" s="142"/>
      <c r="R73" s="141"/>
      <c r="S73" s="142"/>
      <c r="T73" s="141"/>
      <c r="U73" s="141"/>
      <c r="V73" s="141"/>
      <c r="W73" s="149"/>
      <c r="X73" s="141"/>
      <c r="Y73" s="143"/>
      <c r="Z73" s="142"/>
      <c r="AA73" s="141"/>
      <c r="AB73" s="143"/>
      <c r="AC73" s="142"/>
      <c r="AD73" s="141"/>
      <c r="AE73" s="143"/>
    </row>
    <row r="74" spans="2:31" s="11" customFormat="1" ht="31.5" customHeight="1">
      <c r="B74" s="32"/>
      <c r="C74" s="306"/>
      <c r="D74" s="307"/>
      <c r="E74" s="70"/>
      <c r="F74" s="23" t="str">
        <f t="shared" si="9"/>
        <v/>
      </c>
      <c r="G74" s="4" t="str">
        <f t="shared" si="10"/>
        <v/>
      </c>
      <c r="H74" s="47" t="str">
        <f t="shared" si="8"/>
        <v/>
      </c>
      <c r="I74" s="54"/>
      <c r="J74" s="45"/>
      <c r="K74" s="45"/>
      <c r="L74" s="46"/>
      <c r="M74" s="180"/>
      <c r="N74" s="139"/>
      <c r="O74" s="140"/>
      <c r="P74" s="141"/>
      <c r="Q74" s="142"/>
      <c r="R74" s="141"/>
      <c r="S74" s="142"/>
      <c r="T74" s="141"/>
      <c r="U74" s="141"/>
      <c r="V74" s="141"/>
      <c r="W74" s="149"/>
      <c r="X74" s="141"/>
      <c r="Y74" s="143"/>
      <c r="Z74" s="142"/>
      <c r="AA74" s="141"/>
      <c r="AB74" s="143"/>
      <c r="AC74" s="142"/>
      <c r="AD74" s="141"/>
      <c r="AE74" s="143"/>
    </row>
    <row r="75" spans="2:31" s="11" customFormat="1" ht="31.5" customHeight="1">
      <c r="B75" s="32"/>
      <c r="C75" s="306"/>
      <c r="D75" s="307"/>
      <c r="E75" s="70"/>
      <c r="F75" s="23" t="str">
        <f t="shared" si="9"/>
        <v/>
      </c>
      <c r="G75" s="4" t="str">
        <f t="shared" si="10"/>
        <v/>
      </c>
      <c r="H75" s="47" t="str">
        <f t="shared" si="8"/>
        <v/>
      </c>
      <c r="I75" s="54"/>
      <c r="J75" s="45"/>
      <c r="K75" s="45"/>
      <c r="L75" s="46"/>
      <c r="M75" s="180"/>
      <c r="N75" s="139"/>
      <c r="O75" s="140"/>
      <c r="P75" s="141"/>
      <c r="Q75" s="142"/>
      <c r="R75" s="141"/>
      <c r="S75" s="142"/>
      <c r="T75" s="141"/>
      <c r="U75" s="141"/>
      <c r="V75" s="141"/>
      <c r="W75" s="149"/>
      <c r="X75" s="141"/>
      <c r="Y75" s="143"/>
      <c r="Z75" s="142"/>
      <c r="AA75" s="141"/>
      <c r="AB75" s="143"/>
      <c r="AC75" s="142"/>
      <c r="AD75" s="141"/>
      <c r="AE75" s="143"/>
    </row>
    <row r="76" spans="2:31" s="11" customFormat="1" ht="31.5" customHeight="1">
      <c r="B76" s="32"/>
      <c r="C76" s="306"/>
      <c r="D76" s="307"/>
      <c r="E76" s="70"/>
      <c r="F76" s="23" t="str">
        <f t="shared" si="9"/>
        <v/>
      </c>
      <c r="G76" s="4" t="str">
        <f t="shared" si="10"/>
        <v/>
      </c>
      <c r="H76" s="47" t="str">
        <f t="shared" si="8"/>
        <v/>
      </c>
      <c r="I76" s="54"/>
      <c r="J76" s="45"/>
      <c r="K76" s="45"/>
      <c r="L76" s="46"/>
      <c r="M76" s="138"/>
      <c r="N76" s="139"/>
      <c r="O76" s="140"/>
      <c r="P76" s="141"/>
      <c r="Q76" s="142"/>
      <c r="R76" s="141"/>
      <c r="S76" s="142"/>
      <c r="T76" s="141"/>
      <c r="U76" s="141"/>
      <c r="V76" s="141"/>
      <c r="W76" s="149"/>
      <c r="X76" s="141"/>
      <c r="Y76" s="143"/>
      <c r="Z76" s="142"/>
      <c r="AA76" s="141"/>
      <c r="AB76" s="143"/>
      <c r="AC76" s="142"/>
      <c r="AD76" s="141"/>
      <c r="AE76" s="143"/>
    </row>
    <row r="77" spans="2:31" s="11" customFormat="1" ht="31.5" customHeight="1">
      <c r="B77" s="32"/>
      <c r="C77" s="306"/>
      <c r="D77" s="307"/>
      <c r="E77" s="70"/>
      <c r="F77" s="23" t="str">
        <f t="shared" si="9"/>
        <v/>
      </c>
      <c r="G77" s="4" t="str">
        <f t="shared" si="10"/>
        <v/>
      </c>
      <c r="H77" s="47" t="str">
        <f t="shared" si="8"/>
        <v/>
      </c>
      <c r="I77" s="54"/>
      <c r="J77" s="45"/>
      <c r="K77" s="45"/>
      <c r="L77" s="46"/>
      <c r="M77" s="138"/>
      <c r="N77" s="139"/>
      <c r="O77" s="140"/>
      <c r="P77" s="141"/>
      <c r="Q77" s="142"/>
      <c r="R77" s="141"/>
      <c r="S77" s="142"/>
      <c r="T77" s="141"/>
      <c r="U77" s="141"/>
      <c r="V77" s="141"/>
      <c r="W77" s="149"/>
      <c r="X77" s="141"/>
      <c r="Y77" s="143"/>
      <c r="Z77" s="142"/>
      <c r="AA77" s="141"/>
      <c r="AB77" s="143"/>
      <c r="AC77" s="142"/>
      <c r="AD77" s="141"/>
      <c r="AE77" s="143"/>
    </row>
    <row r="78" spans="2:31" s="11" customFormat="1" ht="31.5" customHeight="1">
      <c r="B78" s="69" t="s">
        <v>172</v>
      </c>
      <c r="C78" s="306"/>
      <c r="D78" s="307"/>
      <c r="E78" s="68"/>
      <c r="F78" s="23" t="str">
        <f t="shared" si="9"/>
        <v/>
      </c>
      <c r="G78" s="4" t="str">
        <f t="shared" si="10"/>
        <v/>
      </c>
      <c r="H78" s="47" t="str">
        <f t="shared" si="8"/>
        <v/>
      </c>
      <c r="I78" s="54"/>
      <c r="J78" s="45"/>
      <c r="K78" s="45"/>
      <c r="L78" s="46"/>
      <c r="M78" s="138"/>
      <c r="N78" s="139"/>
      <c r="O78" s="140"/>
      <c r="P78" s="141"/>
      <c r="Q78" s="142"/>
      <c r="R78" s="141"/>
      <c r="S78" s="142"/>
      <c r="T78" s="141"/>
      <c r="U78" s="141"/>
      <c r="V78" s="141"/>
      <c r="W78" s="142"/>
      <c r="X78" s="141"/>
      <c r="Y78" s="143"/>
      <c r="Z78" s="142"/>
      <c r="AA78" s="141"/>
      <c r="AB78" s="143"/>
      <c r="AC78" s="142"/>
      <c r="AD78" s="141"/>
      <c r="AE78" s="143"/>
    </row>
    <row r="79" spans="2:31" s="11" customFormat="1" ht="31.5" customHeight="1">
      <c r="B79" s="32" t="str">
        <f>B22</f>
        <v>　３．屋根改修工事</v>
      </c>
      <c r="C79" s="306" t="s">
        <v>83</v>
      </c>
      <c r="D79" s="307"/>
      <c r="E79" s="24"/>
      <c r="F79" s="23" t="str">
        <f t="shared" si="9"/>
        <v/>
      </c>
      <c r="G79" s="4" t="str">
        <f t="shared" si="10"/>
        <v/>
      </c>
      <c r="H79" s="47" t="str">
        <f t="shared" si="8"/>
        <v/>
      </c>
      <c r="I79" s="6"/>
      <c r="J79" s="21"/>
      <c r="K79" s="21"/>
      <c r="L79" s="46"/>
      <c r="M79" s="184"/>
      <c r="N79" s="139"/>
      <c r="O79" s="140"/>
      <c r="P79" s="141"/>
      <c r="Q79" s="142"/>
      <c r="R79" s="141"/>
      <c r="S79" s="142"/>
      <c r="T79" s="141"/>
      <c r="U79" s="141"/>
      <c r="V79" s="141"/>
      <c r="W79" s="144"/>
      <c r="X79" s="141"/>
      <c r="Y79" s="145"/>
      <c r="Z79" s="144"/>
      <c r="AA79" s="141"/>
      <c r="AB79" s="145"/>
      <c r="AC79" s="144"/>
      <c r="AD79" s="141"/>
      <c r="AE79" s="145"/>
    </row>
    <row r="80" spans="2:31" s="11" customFormat="1" ht="31.5" customHeight="1">
      <c r="B80" s="32" t="s">
        <v>34</v>
      </c>
      <c r="C80" s="306"/>
      <c r="D80" s="307"/>
      <c r="E80" s="26"/>
      <c r="F80" s="23" t="str">
        <f t="shared" si="9"/>
        <v/>
      </c>
      <c r="G80" s="4" t="str">
        <f t="shared" si="10"/>
        <v/>
      </c>
      <c r="H80" s="47" t="str">
        <f t="shared" si="8"/>
        <v/>
      </c>
      <c r="I80" s="6"/>
      <c r="J80" s="21"/>
      <c r="K80" s="21"/>
      <c r="L80" s="49"/>
      <c r="M80" s="180"/>
      <c r="N80" s="139"/>
      <c r="O80" s="140"/>
      <c r="P80" s="141"/>
      <c r="Q80" s="142"/>
      <c r="R80" s="141"/>
      <c r="S80" s="142"/>
      <c r="T80" s="141"/>
      <c r="U80" s="141"/>
      <c r="V80" s="141"/>
      <c r="W80" s="138"/>
      <c r="X80" s="141"/>
      <c r="Y80" s="143"/>
      <c r="Z80" s="138"/>
      <c r="AA80" s="141"/>
      <c r="AB80" s="143"/>
      <c r="AC80" s="138"/>
      <c r="AD80" s="141"/>
      <c r="AE80" s="143"/>
    </row>
    <row r="81" spans="1:49" s="11" customFormat="1" ht="31.5" customHeight="1">
      <c r="B81" s="32" t="s">
        <v>80</v>
      </c>
      <c r="C81" s="310" t="s">
        <v>248</v>
      </c>
      <c r="D81" s="307"/>
      <c r="E81" s="24">
        <v>206.4</v>
      </c>
      <c r="F81" s="23">
        <f t="shared" si="9"/>
        <v>206</v>
      </c>
      <c r="G81" s="4" t="str">
        <f t="shared" si="10"/>
        <v>.</v>
      </c>
      <c r="H81" s="47" t="str">
        <f t="shared" si="8"/>
        <v>--</v>
      </c>
      <c r="I81" s="6" t="s">
        <v>73</v>
      </c>
      <c r="J81" s="21"/>
      <c r="K81" s="21"/>
      <c r="L81" s="49"/>
      <c r="M81" s="138"/>
      <c r="N81" s="139"/>
      <c r="O81" s="140"/>
      <c r="P81" s="141"/>
      <c r="Q81" s="142"/>
      <c r="R81" s="141"/>
      <c r="S81" s="142"/>
      <c r="T81" s="141"/>
      <c r="U81" s="141"/>
      <c r="V81" s="141"/>
      <c r="W81" s="144"/>
      <c r="X81" s="141"/>
      <c r="Y81" s="151"/>
      <c r="Z81" s="144"/>
      <c r="AA81" s="141"/>
      <c r="AB81" s="145"/>
      <c r="AC81" s="144"/>
      <c r="AD81" s="141"/>
      <c r="AE81" s="145"/>
    </row>
    <row r="82" spans="1:49" s="11" customFormat="1" ht="31.5" customHeight="1">
      <c r="B82" s="32" t="s">
        <v>72</v>
      </c>
      <c r="C82" s="306" t="s">
        <v>150</v>
      </c>
      <c r="D82" s="307"/>
      <c r="E82" s="24">
        <v>206.4</v>
      </c>
      <c r="F82" s="23">
        <f t="shared" si="9"/>
        <v>206</v>
      </c>
      <c r="G82" s="4" t="str">
        <f t="shared" si="10"/>
        <v>.</v>
      </c>
      <c r="H82" s="47" t="str">
        <f t="shared" si="8"/>
        <v>--</v>
      </c>
      <c r="I82" s="6" t="s">
        <v>73</v>
      </c>
      <c r="J82" s="21"/>
      <c r="K82" s="21"/>
      <c r="L82" s="49"/>
      <c r="M82" s="180"/>
      <c r="N82" s="139"/>
      <c r="O82" s="140"/>
      <c r="P82" s="141"/>
      <c r="Q82" s="142"/>
      <c r="R82" s="141"/>
      <c r="S82" s="142"/>
      <c r="T82" s="141"/>
      <c r="U82" s="141"/>
      <c r="V82" s="141"/>
      <c r="W82" s="144"/>
      <c r="X82" s="141"/>
      <c r="Y82" s="151"/>
      <c r="Z82" s="144"/>
      <c r="AA82" s="141"/>
      <c r="AB82" s="145"/>
      <c r="AC82" s="144"/>
      <c r="AD82" s="141"/>
      <c r="AE82" s="145"/>
    </row>
    <row r="83" spans="1:49" s="12" customFormat="1" ht="31.5" customHeight="1">
      <c r="B83" s="32" t="s">
        <v>216</v>
      </c>
      <c r="C83" s="310" t="s">
        <v>152</v>
      </c>
      <c r="D83" s="307"/>
      <c r="E83" s="24">
        <v>206.4</v>
      </c>
      <c r="F83" s="23">
        <f t="shared" si="9"/>
        <v>206</v>
      </c>
      <c r="G83" s="4" t="str">
        <f t="shared" si="10"/>
        <v>.</v>
      </c>
      <c r="H83" s="47" t="str">
        <f t="shared" si="8"/>
        <v>--</v>
      </c>
      <c r="I83" s="6" t="s">
        <v>112</v>
      </c>
      <c r="J83" s="21"/>
      <c r="K83" s="21"/>
      <c r="L83" s="46" t="s">
        <v>188</v>
      </c>
      <c r="M83" s="180"/>
      <c r="N83" s="139"/>
      <c r="O83" s="140"/>
      <c r="P83" s="141"/>
      <c r="Q83" s="140"/>
      <c r="R83" s="141"/>
      <c r="S83" s="142"/>
      <c r="T83" s="141"/>
      <c r="U83" s="141"/>
      <c r="V83" s="141"/>
      <c r="W83" s="144"/>
      <c r="X83" s="141"/>
      <c r="Y83" s="151"/>
      <c r="Z83" s="152"/>
      <c r="AA83" s="141"/>
      <c r="AB83" s="151"/>
      <c r="AC83" s="152"/>
      <c r="AD83" s="141"/>
      <c r="AE83" s="15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</row>
    <row r="84" spans="1:49" s="12" customFormat="1" ht="31.5" customHeight="1">
      <c r="B84" s="32" t="s">
        <v>223</v>
      </c>
      <c r="C84" s="315" t="s">
        <v>224</v>
      </c>
      <c r="D84" s="316"/>
      <c r="E84" s="27">
        <v>45.5</v>
      </c>
      <c r="F84" s="23">
        <f t="shared" si="9"/>
        <v>45</v>
      </c>
      <c r="G84" s="4" t="str">
        <f t="shared" si="10"/>
        <v>.</v>
      </c>
      <c r="H84" s="47">
        <f t="shared" si="8"/>
        <v>5</v>
      </c>
      <c r="I84" s="6" t="s">
        <v>129</v>
      </c>
      <c r="J84" s="21"/>
      <c r="K84" s="21"/>
      <c r="L84" s="46" t="s">
        <v>206</v>
      </c>
      <c r="M84" s="180"/>
      <c r="N84" s="139"/>
      <c r="O84" s="140"/>
      <c r="P84" s="141"/>
      <c r="Q84" s="140"/>
      <c r="R84" s="141"/>
      <c r="S84" s="142"/>
      <c r="T84" s="141"/>
      <c r="U84" s="141"/>
      <c r="V84" s="141"/>
      <c r="W84" s="144"/>
      <c r="X84" s="141"/>
      <c r="Y84" s="151"/>
      <c r="Z84" s="152"/>
      <c r="AA84" s="141"/>
      <c r="AB84" s="151"/>
      <c r="AC84" s="152"/>
      <c r="AD84" s="141"/>
      <c r="AE84" s="15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85" spans="1:49" s="88" customFormat="1" ht="32.1" customHeight="1">
      <c r="A85" s="90"/>
      <c r="B85" s="32" t="s">
        <v>251</v>
      </c>
      <c r="C85" s="319" t="s">
        <v>253</v>
      </c>
      <c r="D85" s="320"/>
      <c r="E85" s="84">
        <v>18.059999999999999</v>
      </c>
      <c r="F85" s="23">
        <f t="shared" si="9"/>
        <v>18</v>
      </c>
      <c r="G85" s="4" t="str">
        <f t="shared" si="10"/>
        <v>.</v>
      </c>
      <c r="H85" s="47">
        <f t="shared" si="8"/>
        <v>1</v>
      </c>
      <c r="I85" s="85" t="s">
        <v>249</v>
      </c>
      <c r="J85" s="86"/>
      <c r="K85" s="86"/>
      <c r="L85" s="87" t="s">
        <v>252</v>
      </c>
      <c r="M85" s="153"/>
      <c r="N85" s="154"/>
      <c r="O85" s="155"/>
      <c r="P85" s="156"/>
      <c r="Q85" s="157"/>
      <c r="R85" s="156"/>
      <c r="S85" s="158"/>
      <c r="T85" s="156"/>
      <c r="U85" s="158"/>
      <c r="V85" s="156"/>
      <c r="W85" s="153"/>
      <c r="X85" s="156"/>
      <c r="Y85" s="143"/>
      <c r="Z85" s="156"/>
      <c r="AA85" s="159"/>
      <c r="AB85" s="159"/>
      <c r="AC85" s="159"/>
      <c r="AD85" s="159"/>
      <c r="AE85" s="159"/>
      <c r="AF85" s="91"/>
      <c r="AG85" s="89"/>
      <c r="AH85" s="89"/>
    </row>
    <row r="86" spans="1:49" s="88" customFormat="1" ht="32.1" customHeight="1">
      <c r="A86" s="90"/>
      <c r="B86" s="32" t="s">
        <v>250</v>
      </c>
      <c r="C86" s="317" t="s">
        <v>326</v>
      </c>
      <c r="D86" s="318"/>
      <c r="E86" s="84">
        <v>18.059999999999999</v>
      </c>
      <c r="F86" s="23">
        <f t="shared" si="9"/>
        <v>18</v>
      </c>
      <c r="G86" s="4" t="str">
        <f t="shared" si="10"/>
        <v>.</v>
      </c>
      <c r="H86" s="47">
        <f t="shared" si="8"/>
        <v>1</v>
      </c>
      <c r="I86" s="85" t="s">
        <v>249</v>
      </c>
      <c r="J86" s="86"/>
      <c r="K86" s="86"/>
      <c r="L86" s="46" t="s">
        <v>206</v>
      </c>
      <c r="M86" s="187"/>
      <c r="N86" s="154"/>
      <c r="O86" s="160"/>
      <c r="P86" s="156"/>
      <c r="Q86" s="161"/>
      <c r="R86" s="162"/>
      <c r="S86" s="163"/>
      <c r="T86" s="156"/>
      <c r="U86" s="158"/>
      <c r="V86" s="156"/>
      <c r="W86" s="153"/>
      <c r="X86" s="156"/>
      <c r="Y86" s="143"/>
      <c r="Z86" s="156"/>
      <c r="AA86" s="159"/>
      <c r="AB86" s="159"/>
      <c r="AC86" s="159"/>
      <c r="AD86" s="159"/>
      <c r="AE86" s="159"/>
      <c r="AF86" s="91"/>
      <c r="AG86" s="89"/>
      <c r="AH86" s="89"/>
    </row>
    <row r="87" spans="1:49" ht="31.5" customHeight="1">
      <c r="B87" s="49" t="s">
        <v>201</v>
      </c>
      <c r="C87" s="311" t="s">
        <v>322</v>
      </c>
      <c r="D87" s="312"/>
      <c r="E87" s="26">
        <v>1</v>
      </c>
      <c r="F87" s="23">
        <f t="shared" si="9"/>
        <v>1</v>
      </c>
      <c r="G87" s="4" t="str">
        <f t="shared" si="10"/>
        <v>.</v>
      </c>
      <c r="H87" s="47" t="str">
        <f t="shared" si="8"/>
        <v>--</v>
      </c>
      <c r="I87" s="6" t="s">
        <v>74</v>
      </c>
      <c r="J87" s="21"/>
      <c r="K87" s="21"/>
      <c r="L87" s="46" t="s">
        <v>235</v>
      </c>
      <c r="M87" s="180"/>
      <c r="N87" s="139"/>
      <c r="O87" s="140"/>
      <c r="P87" s="139"/>
      <c r="Q87" s="142"/>
      <c r="R87" s="141"/>
      <c r="S87" s="142"/>
      <c r="T87" s="141"/>
      <c r="U87" s="141"/>
      <c r="V87" s="141"/>
      <c r="W87" s="142"/>
      <c r="X87" s="141"/>
      <c r="Y87" s="143"/>
      <c r="Z87" s="142"/>
      <c r="AA87" s="141"/>
      <c r="AB87" s="143"/>
      <c r="AC87" s="142"/>
      <c r="AD87" s="141"/>
      <c r="AE87" s="143"/>
    </row>
    <row r="88" spans="1:49" s="12" customFormat="1" ht="31.5" customHeight="1">
      <c r="B88" s="32" t="s">
        <v>167</v>
      </c>
      <c r="C88" s="346" t="s">
        <v>199</v>
      </c>
      <c r="D88" s="350"/>
      <c r="E88" s="58">
        <v>71</v>
      </c>
      <c r="F88" s="23">
        <f t="shared" si="9"/>
        <v>71</v>
      </c>
      <c r="G88" s="4" t="str">
        <f t="shared" si="10"/>
        <v>.</v>
      </c>
      <c r="H88" s="47" t="str">
        <f t="shared" si="8"/>
        <v>--</v>
      </c>
      <c r="I88" s="54" t="s">
        <v>179</v>
      </c>
      <c r="J88" s="21"/>
      <c r="K88" s="45"/>
      <c r="L88" s="59"/>
      <c r="M88" s="138"/>
      <c r="N88" s="139"/>
      <c r="O88" s="140"/>
      <c r="P88" s="141"/>
      <c r="Q88" s="140"/>
      <c r="R88" s="141"/>
      <c r="S88" s="142"/>
      <c r="T88" s="141"/>
      <c r="U88" s="141"/>
      <c r="V88" s="141"/>
      <c r="W88" s="149"/>
      <c r="X88" s="141"/>
      <c r="Y88" s="151"/>
      <c r="Z88" s="152"/>
      <c r="AA88" s="141"/>
      <c r="AB88" s="151"/>
      <c r="AC88" s="152"/>
      <c r="AD88" s="141"/>
      <c r="AE88" s="15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1:49" s="11" customFormat="1" ht="32.25" customHeight="1">
      <c r="B89" s="32" t="s">
        <v>31</v>
      </c>
      <c r="C89" s="306"/>
      <c r="D89" s="307"/>
      <c r="E89" s="26"/>
      <c r="F89" s="23" t="str">
        <f t="shared" si="9"/>
        <v/>
      </c>
      <c r="G89" s="4" t="str">
        <f t="shared" si="10"/>
        <v/>
      </c>
      <c r="H89" s="47" t="str">
        <f t="shared" si="8"/>
        <v/>
      </c>
      <c r="I89" s="6"/>
      <c r="J89" s="21"/>
      <c r="K89" s="21"/>
      <c r="L89" s="49"/>
      <c r="M89" s="138"/>
      <c r="N89" s="139"/>
      <c r="O89" s="140"/>
      <c r="P89" s="141"/>
      <c r="Q89" s="142"/>
      <c r="R89" s="141"/>
      <c r="S89" s="142"/>
      <c r="T89" s="141"/>
      <c r="U89" s="141"/>
      <c r="V89" s="141"/>
      <c r="W89" s="138"/>
      <c r="X89" s="141"/>
      <c r="Y89" s="143"/>
      <c r="Z89" s="138"/>
      <c r="AA89" s="141"/>
      <c r="AB89" s="143"/>
      <c r="AC89" s="138"/>
      <c r="AD89" s="141"/>
      <c r="AE89" s="143"/>
    </row>
    <row r="90" spans="1:49" s="11" customFormat="1" ht="31.5" customHeight="1">
      <c r="B90" s="33" t="s">
        <v>75</v>
      </c>
      <c r="C90" s="306" t="s">
        <v>175</v>
      </c>
      <c r="D90" s="307"/>
      <c r="E90" s="26">
        <v>136.36000000000001</v>
      </c>
      <c r="F90" s="23">
        <f t="shared" si="9"/>
        <v>136</v>
      </c>
      <c r="G90" s="4" t="str">
        <f t="shared" si="10"/>
        <v>.</v>
      </c>
      <c r="H90" s="47" t="str">
        <f t="shared" si="8"/>
        <v>--</v>
      </c>
      <c r="I90" s="6" t="s">
        <v>77</v>
      </c>
      <c r="J90" s="21"/>
      <c r="K90" s="21"/>
      <c r="L90" s="46"/>
      <c r="M90" s="180"/>
      <c r="N90" s="139"/>
      <c r="O90" s="140"/>
      <c r="P90" s="141"/>
      <c r="Q90" s="147"/>
      <c r="R90" s="141"/>
      <c r="S90" s="142"/>
      <c r="T90" s="141"/>
      <c r="U90" s="141"/>
      <c r="V90" s="141"/>
      <c r="W90" s="142"/>
      <c r="X90" s="141"/>
      <c r="Y90" s="143"/>
      <c r="Z90" s="142"/>
      <c r="AA90" s="141"/>
      <c r="AB90" s="143"/>
      <c r="AC90" s="142"/>
      <c r="AD90" s="141"/>
      <c r="AE90" s="143"/>
    </row>
    <row r="91" spans="1:49" s="11" customFormat="1" ht="31.5" customHeight="1">
      <c r="B91" s="33" t="s">
        <v>76</v>
      </c>
      <c r="C91" s="306" t="s">
        <v>151</v>
      </c>
      <c r="D91" s="307"/>
      <c r="E91" s="26">
        <f>161</f>
        <v>161</v>
      </c>
      <c r="F91" s="23">
        <f t="shared" si="9"/>
        <v>161</v>
      </c>
      <c r="G91" s="4" t="str">
        <f t="shared" si="10"/>
        <v>.</v>
      </c>
      <c r="H91" s="47" t="str">
        <f t="shared" si="8"/>
        <v>--</v>
      </c>
      <c r="I91" s="6" t="s">
        <v>73</v>
      </c>
      <c r="J91" s="21"/>
      <c r="K91" s="21"/>
      <c r="L91" s="46"/>
      <c r="M91" s="180"/>
      <c r="N91" s="139"/>
      <c r="O91" s="140"/>
      <c r="P91" s="141"/>
      <c r="Q91" s="147"/>
      <c r="R91" s="141"/>
      <c r="S91" s="142"/>
      <c r="T91" s="141"/>
      <c r="U91" s="141"/>
      <c r="V91" s="141"/>
      <c r="W91" s="142"/>
      <c r="X91" s="141"/>
      <c r="Y91" s="143"/>
      <c r="Z91" s="142"/>
      <c r="AA91" s="141"/>
      <c r="AB91" s="143"/>
      <c r="AC91" s="142"/>
      <c r="AD91" s="141"/>
      <c r="AE91" s="143"/>
    </row>
    <row r="92" spans="1:49" s="11" customFormat="1" ht="31.5" customHeight="1">
      <c r="B92" s="17" t="s">
        <v>156</v>
      </c>
      <c r="C92" s="306" t="s">
        <v>104</v>
      </c>
      <c r="D92" s="307"/>
      <c r="E92" s="26">
        <v>136.36000000000001</v>
      </c>
      <c r="F92" s="23">
        <f t="shared" si="9"/>
        <v>136</v>
      </c>
      <c r="G92" s="4" t="str">
        <f t="shared" si="10"/>
        <v>.</v>
      </c>
      <c r="H92" s="47" t="str">
        <f t="shared" si="8"/>
        <v>--</v>
      </c>
      <c r="I92" s="6" t="s">
        <v>81</v>
      </c>
      <c r="J92" s="21"/>
      <c r="K92" s="21"/>
      <c r="L92" s="46"/>
      <c r="M92" s="180"/>
      <c r="N92" s="139"/>
      <c r="O92" s="140"/>
      <c r="P92" s="141"/>
      <c r="Q92" s="147"/>
      <c r="R92" s="141"/>
      <c r="S92" s="142"/>
      <c r="T92" s="141"/>
      <c r="U92" s="141"/>
      <c r="V92" s="141"/>
      <c r="W92" s="142"/>
      <c r="X92" s="141"/>
      <c r="Y92" s="143"/>
      <c r="Z92" s="138"/>
      <c r="AA92" s="141"/>
      <c r="AB92" s="143"/>
      <c r="AC92" s="142"/>
      <c r="AD92" s="141"/>
      <c r="AE92" s="143"/>
    </row>
    <row r="93" spans="1:49" s="11" customFormat="1" ht="31.5" customHeight="1">
      <c r="B93" s="17" t="s">
        <v>90</v>
      </c>
      <c r="C93" s="306" t="s">
        <v>105</v>
      </c>
      <c r="D93" s="307"/>
      <c r="E93" s="26">
        <v>24.6</v>
      </c>
      <c r="F93" s="23">
        <f t="shared" si="9"/>
        <v>24</v>
      </c>
      <c r="G93" s="4" t="str">
        <f t="shared" si="10"/>
        <v>.</v>
      </c>
      <c r="H93" s="47">
        <f t="shared" si="8"/>
        <v>6</v>
      </c>
      <c r="I93" s="6" t="s">
        <v>82</v>
      </c>
      <c r="J93" s="21"/>
      <c r="K93" s="21"/>
      <c r="L93" s="46"/>
      <c r="M93" s="138"/>
      <c r="N93" s="139"/>
      <c r="O93" s="140"/>
      <c r="P93" s="141"/>
      <c r="Q93" s="147"/>
      <c r="R93" s="141"/>
      <c r="S93" s="142"/>
      <c r="T93" s="141"/>
      <c r="U93" s="141"/>
      <c r="V93" s="141"/>
      <c r="W93" s="142"/>
      <c r="X93" s="141"/>
      <c r="Y93" s="143"/>
      <c r="Z93" s="138"/>
      <c r="AA93" s="141"/>
      <c r="AB93" s="143"/>
      <c r="AC93" s="142"/>
      <c r="AD93" s="141"/>
      <c r="AE93" s="143"/>
    </row>
    <row r="94" spans="1:49" s="11" customFormat="1" ht="31.5" customHeight="1">
      <c r="B94" s="7" t="s">
        <v>99</v>
      </c>
      <c r="C94" s="310" t="s">
        <v>144</v>
      </c>
      <c r="D94" s="307"/>
      <c r="E94" s="26">
        <v>49.1</v>
      </c>
      <c r="F94" s="23">
        <f t="shared" si="9"/>
        <v>49</v>
      </c>
      <c r="G94" s="4" t="str">
        <f t="shared" si="10"/>
        <v>.</v>
      </c>
      <c r="H94" s="47">
        <f t="shared" si="8"/>
        <v>1</v>
      </c>
      <c r="I94" s="6" t="s">
        <v>130</v>
      </c>
      <c r="J94" s="21"/>
      <c r="K94" s="21"/>
      <c r="L94" s="46" t="s">
        <v>107</v>
      </c>
      <c r="M94" s="180"/>
      <c r="N94" s="139"/>
      <c r="O94" s="140"/>
      <c r="P94" s="141"/>
      <c r="Q94" s="164"/>
      <c r="R94" s="141"/>
      <c r="S94" s="142"/>
      <c r="T94" s="141"/>
      <c r="U94" s="141"/>
      <c r="V94" s="141"/>
      <c r="W94" s="142"/>
      <c r="X94" s="141"/>
      <c r="Y94" s="143"/>
      <c r="Z94" s="138"/>
      <c r="AA94" s="141"/>
      <c r="AB94" s="143"/>
      <c r="AC94" s="142"/>
      <c r="AD94" s="141"/>
      <c r="AE94" s="143"/>
    </row>
    <row r="95" spans="1:49" s="11" customFormat="1" ht="31.5" customHeight="1">
      <c r="B95" s="7" t="s">
        <v>96</v>
      </c>
      <c r="C95" s="310" t="s">
        <v>143</v>
      </c>
      <c r="D95" s="307"/>
      <c r="E95" s="26">
        <v>49.1</v>
      </c>
      <c r="F95" s="23">
        <f t="shared" si="9"/>
        <v>49</v>
      </c>
      <c r="G95" s="4" t="str">
        <f t="shared" si="10"/>
        <v>.</v>
      </c>
      <c r="H95" s="47">
        <f t="shared" si="8"/>
        <v>1</v>
      </c>
      <c r="I95" s="6" t="s">
        <v>131</v>
      </c>
      <c r="J95" s="21"/>
      <c r="K95" s="21"/>
      <c r="L95" s="46"/>
      <c r="M95" s="180"/>
      <c r="N95" s="139"/>
      <c r="O95" s="140"/>
      <c r="P95" s="141"/>
      <c r="Q95" s="164"/>
      <c r="R95" s="141"/>
      <c r="S95" s="142"/>
      <c r="T95" s="141"/>
      <c r="U95" s="141"/>
      <c r="V95" s="141"/>
      <c r="W95" s="142"/>
      <c r="X95" s="141"/>
      <c r="Y95" s="143"/>
      <c r="Z95" s="138"/>
      <c r="AA95" s="141"/>
      <c r="AB95" s="143"/>
      <c r="AC95" s="142"/>
      <c r="AD95" s="141"/>
      <c r="AE95" s="143"/>
    </row>
    <row r="96" spans="1:49" s="11" customFormat="1" ht="31.5" customHeight="1">
      <c r="B96" s="17" t="s">
        <v>97</v>
      </c>
      <c r="C96" s="306" t="s">
        <v>95</v>
      </c>
      <c r="D96" s="307"/>
      <c r="E96" s="26">
        <v>6</v>
      </c>
      <c r="F96" s="23">
        <f t="shared" si="9"/>
        <v>6</v>
      </c>
      <c r="G96" s="4" t="str">
        <f t="shared" si="10"/>
        <v>.</v>
      </c>
      <c r="H96" s="47" t="str">
        <f t="shared" si="8"/>
        <v>--</v>
      </c>
      <c r="I96" s="6" t="s">
        <v>91</v>
      </c>
      <c r="J96" s="21"/>
      <c r="K96" s="21"/>
      <c r="L96" s="46"/>
      <c r="M96" s="180"/>
      <c r="N96" s="139"/>
      <c r="O96" s="140"/>
      <c r="P96" s="141"/>
      <c r="Q96" s="164"/>
      <c r="R96" s="141"/>
      <c r="S96" s="142"/>
      <c r="T96" s="141"/>
      <c r="U96" s="141"/>
      <c r="V96" s="141"/>
      <c r="W96" s="142"/>
      <c r="X96" s="141"/>
      <c r="Y96" s="143"/>
      <c r="Z96" s="138"/>
      <c r="AA96" s="141"/>
      <c r="AB96" s="143"/>
      <c r="AC96" s="142"/>
      <c r="AD96" s="141"/>
      <c r="AE96" s="143"/>
    </row>
    <row r="97" spans="2:31" s="11" customFormat="1" ht="31.5" customHeight="1">
      <c r="B97" s="32" t="s">
        <v>134</v>
      </c>
      <c r="C97" s="306" t="s">
        <v>181</v>
      </c>
      <c r="D97" s="307"/>
      <c r="E97" s="26">
        <v>4</v>
      </c>
      <c r="F97" s="23">
        <f t="shared" si="9"/>
        <v>4</v>
      </c>
      <c r="G97" s="4" t="str">
        <f t="shared" si="10"/>
        <v>.</v>
      </c>
      <c r="H97" s="47" t="str">
        <f t="shared" si="8"/>
        <v>--</v>
      </c>
      <c r="I97" s="6" t="s">
        <v>91</v>
      </c>
      <c r="J97" s="21"/>
      <c r="K97" s="21"/>
      <c r="L97" s="46"/>
      <c r="M97" s="180"/>
      <c r="N97" s="139"/>
      <c r="O97" s="140"/>
      <c r="P97" s="141"/>
      <c r="Q97" s="142"/>
      <c r="R97" s="141"/>
      <c r="S97" s="142"/>
      <c r="T97" s="141"/>
      <c r="U97" s="141"/>
      <c r="V97" s="141"/>
      <c r="W97" s="142"/>
      <c r="X97" s="141"/>
      <c r="Y97" s="143"/>
      <c r="Z97" s="142"/>
      <c r="AA97" s="141"/>
      <c r="AB97" s="143"/>
      <c r="AC97" s="142"/>
      <c r="AD97" s="141"/>
      <c r="AE97" s="143"/>
    </row>
    <row r="98" spans="2:31" s="11" customFormat="1" ht="31.5" customHeight="1">
      <c r="B98" s="16" t="s">
        <v>122</v>
      </c>
      <c r="C98" s="348"/>
      <c r="D98" s="312"/>
      <c r="E98" s="26"/>
      <c r="F98" s="23" t="str">
        <f t="shared" si="9"/>
        <v/>
      </c>
      <c r="G98" s="4" t="str">
        <f t="shared" si="10"/>
        <v/>
      </c>
      <c r="H98" s="47" t="str">
        <f t="shared" si="8"/>
        <v/>
      </c>
      <c r="I98" s="6"/>
      <c r="J98" s="21"/>
      <c r="K98" s="21"/>
      <c r="L98" s="46"/>
      <c r="M98" s="138"/>
      <c r="N98" s="139"/>
      <c r="O98" s="140"/>
      <c r="P98" s="141"/>
      <c r="Q98" s="142"/>
      <c r="R98" s="141"/>
      <c r="S98" s="142"/>
      <c r="T98" s="141"/>
      <c r="U98" s="141"/>
      <c r="V98" s="141"/>
      <c r="W98" s="142"/>
      <c r="X98" s="141"/>
      <c r="Y98" s="143"/>
      <c r="Z98" s="142"/>
      <c r="AA98" s="141"/>
      <c r="AB98" s="143"/>
      <c r="AC98" s="142"/>
      <c r="AD98" s="141"/>
      <c r="AE98" s="143"/>
    </row>
    <row r="99" spans="2:31" s="11" customFormat="1" ht="31.5" customHeight="1">
      <c r="B99" s="16" t="s">
        <v>226</v>
      </c>
      <c r="C99" s="361" t="s">
        <v>227</v>
      </c>
      <c r="D99" s="362"/>
      <c r="E99" s="62">
        <v>24.71</v>
      </c>
      <c r="F99" s="23">
        <f t="shared" si="9"/>
        <v>24</v>
      </c>
      <c r="G99" s="4" t="str">
        <f t="shared" si="10"/>
        <v>.</v>
      </c>
      <c r="H99" s="47">
        <f t="shared" si="8"/>
        <v>7</v>
      </c>
      <c r="I99" s="6" t="s">
        <v>165</v>
      </c>
      <c r="J99" s="21"/>
      <c r="K99" s="21"/>
      <c r="L99" s="56"/>
      <c r="M99" s="186"/>
      <c r="N99" s="165"/>
      <c r="O99" s="140"/>
      <c r="P99" s="165"/>
      <c r="Q99" s="123"/>
      <c r="R99" s="123"/>
      <c r="S99" s="123"/>
      <c r="T99" s="123"/>
      <c r="U99" s="123"/>
      <c r="V99" s="123"/>
      <c r="W99" s="165"/>
      <c r="X99" s="141"/>
      <c r="Y99" s="143"/>
      <c r="Z99" s="123"/>
      <c r="AA99" s="123"/>
      <c r="AB99" s="123"/>
      <c r="AC99" s="123"/>
      <c r="AD99" s="123"/>
      <c r="AE99" s="123"/>
    </row>
    <row r="100" spans="2:31" s="11" customFormat="1" ht="31.5" customHeight="1">
      <c r="B100" s="65"/>
      <c r="C100" s="348"/>
      <c r="D100" s="312"/>
      <c r="E100" s="64"/>
      <c r="F100" s="23" t="str">
        <f t="shared" si="9"/>
        <v/>
      </c>
      <c r="G100" s="4" t="str">
        <f t="shared" si="10"/>
        <v/>
      </c>
      <c r="H100" s="47" t="str">
        <f t="shared" si="8"/>
        <v/>
      </c>
      <c r="I100" s="54"/>
      <c r="J100" s="45"/>
      <c r="K100" s="45"/>
      <c r="L100" s="46"/>
      <c r="M100" s="180"/>
      <c r="N100" s="139"/>
      <c r="O100" s="140"/>
      <c r="P100" s="141"/>
      <c r="Q100" s="142"/>
      <c r="R100" s="141"/>
      <c r="S100" s="142"/>
      <c r="T100" s="141"/>
      <c r="U100" s="141"/>
      <c r="V100" s="141"/>
      <c r="W100" s="142"/>
      <c r="X100" s="141"/>
      <c r="Y100" s="143"/>
      <c r="Z100" s="142"/>
      <c r="AA100" s="141"/>
      <c r="AB100" s="143"/>
      <c r="AC100" s="142"/>
      <c r="AD100" s="141"/>
      <c r="AE100" s="143"/>
    </row>
    <row r="101" spans="2:31" s="11" customFormat="1" ht="31.5" customHeight="1">
      <c r="B101" s="65"/>
      <c r="C101" s="73"/>
      <c r="D101" s="81"/>
      <c r="E101" s="80"/>
      <c r="F101" s="23" t="str">
        <f t="shared" si="9"/>
        <v/>
      </c>
      <c r="G101" s="4" t="str">
        <f t="shared" si="10"/>
        <v/>
      </c>
      <c r="H101" s="47" t="str">
        <f t="shared" si="8"/>
        <v/>
      </c>
      <c r="I101" s="54"/>
      <c r="J101" s="45"/>
      <c r="K101" s="45"/>
      <c r="L101" s="46"/>
      <c r="M101" s="180"/>
      <c r="N101" s="139"/>
      <c r="O101" s="140"/>
      <c r="P101" s="141"/>
      <c r="Q101" s="142"/>
      <c r="R101" s="141"/>
      <c r="S101" s="142"/>
      <c r="T101" s="141"/>
      <c r="U101" s="141"/>
      <c r="V101" s="141"/>
      <c r="W101" s="142"/>
      <c r="X101" s="141"/>
      <c r="Y101" s="143"/>
      <c r="Z101" s="142"/>
      <c r="AA101" s="141"/>
      <c r="AB101" s="143"/>
      <c r="AC101" s="142"/>
      <c r="AD101" s="141"/>
      <c r="AE101" s="143"/>
    </row>
    <row r="102" spans="2:31" s="11" customFormat="1" ht="31.5" customHeight="1">
      <c r="B102" s="65"/>
      <c r="C102" s="73"/>
      <c r="D102" s="81"/>
      <c r="E102" s="80"/>
      <c r="F102" s="23" t="str">
        <f t="shared" si="9"/>
        <v/>
      </c>
      <c r="G102" s="4" t="str">
        <f t="shared" si="10"/>
        <v/>
      </c>
      <c r="H102" s="47" t="str">
        <f t="shared" si="8"/>
        <v/>
      </c>
      <c r="I102" s="54"/>
      <c r="J102" s="45"/>
      <c r="K102" s="45"/>
      <c r="L102" s="46"/>
      <c r="M102" s="138"/>
      <c r="N102" s="139"/>
      <c r="O102" s="140"/>
      <c r="P102" s="141"/>
      <c r="Q102" s="142"/>
      <c r="R102" s="141"/>
      <c r="S102" s="142"/>
      <c r="T102" s="141"/>
      <c r="U102" s="141"/>
      <c r="V102" s="141"/>
      <c r="W102" s="142"/>
      <c r="X102" s="141"/>
      <c r="Y102" s="143"/>
      <c r="Z102" s="142"/>
      <c r="AA102" s="141"/>
      <c r="AB102" s="143"/>
      <c r="AC102" s="142"/>
      <c r="AD102" s="141"/>
      <c r="AE102" s="143"/>
    </row>
    <row r="103" spans="2:31" s="11" customFormat="1" ht="31.5" customHeight="1">
      <c r="B103" s="65"/>
      <c r="C103" s="73"/>
      <c r="D103" s="81"/>
      <c r="E103" s="80"/>
      <c r="F103" s="23" t="str">
        <f t="shared" si="9"/>
        <v/>
      </c>
      <c r="G103" s="4" t="str">
        <f t="shared" si="10"/>
        <v/>
      </c>
      <c r="H103" s="47" t="str">
        <f t="shared" si="8"/>
        <v/>
      </c>
      <c r="I103" s="54"/>
      <c r="J103" s="45"/>
      <c r="K103" s="45"/>
      <c r="L103" s="46"/>
      <c r="M103" s="180"/>
      <c r="N103" s="139"/>
      <c r="O103" s="140"/>
      <c r="P103" s="141"/>
      <c r="Q103" s="142"/>
      <c r="R103" s="141"/>
      <c r="S103" s="142"/>
      <c r="T103" s="141"/>
      <c r="U103" s="141"/>
      <c r="V103" s="141"/>
      <c r="W103" s="142"/>
      <c r="X103" s="141"/>
      <c r="Y103" s="143"/>
      <c r="Z103" s="142"/>
      <c r="AA103" s="141"/>
      <c r="AB103" s="143"/>
      <c r="AC103" s="142"/>
      <c r="AD103" s="141"/>
      <c r="AE103" s="143"/>
    </row>
    <row r="104" spans="2:31" s="11" customFormat="1" ht="31.5" customHeight="1">
      <c r="B104" s="65"/>
      <c r="C104" s="73"/>
      <c r="D104" s="81"/>
      <c r="E104" s="80"/>
      <c r="F104" s="23" t="str">
        <f t="shared" si="9"/>
        <v/>
      </c>
      <c r="G104" s="4" t="str">
        <f t="shared" si="10"/>
        <v/>
      </c>
      <c r="H104" s="47" t="str">
        <f t="shared" si="8"/>
        <v/>
      </c>
      <c r="I104" s="54"/>
      <c r="J104" s="45"/>
      <c r="K104" s="45"/>
      <c r="L104" s="46"/>
      <c r="M104" s="180"/>
      <c r="N104" s="139"/>
      <c r="O104" s="140"/>
      <c r="P104" s="141"/>
      <c r="Q104" s="142"/>
      <c r="R104" s="141"/>
      <c r="S104" s="142"/>
      <c r="T104" s="141"/>
      <c r="U104" s="141"/>
      <c r="V104" s="141"/>
      <c r="W104" s="142"/>
      <c r="X104" s="141"/>
      <c r="Y104" s="143"/>
      <c r="Z104" s="142"/>
      <c r="AA104" s="141"/>
      <c r="AB104" s="143"/>
      <c r="AC104" s="142"/>
      <c r="AD104" s="141"/>
      <c r="AE104" s="143"/>
    </row>
    <row r="105" spans="2:31" s="11" customFormat="1" ht="31.5" customHeight="1">
      <c r="B105" s="65"/>
      <c r="C105" s="73"/>
      <c r="D105" s="81"/>
      <c r="E105" s="80"/>
      <c r="F105" s="23" t="str">
        <f t="shared" si="9"/>
        <v/>
      </c>
      <c r="G105" s="4" t="str">
        <f t="shared" si="10"/>
        <v/>
      </c>
      <c r="H105" s="47" t="str">
        <f t="shared" si="8"/>
        <v/>
      </c>
      <c r="I105" s="54"/>
      <c r="J105" s="45"/>
      <c r="K105" s="45"/>
      <c r="L105" s="46"/>
      <c r="M105" s="138"/>
      <c r="N105" s="139"/>
      <c r="O105" s="140"/>
      <c r="P105" s="141"/>
      <c r="Q105" s="142"/>
      <c r="R105" s="141"/>
      <c r="S105" s="142"/>
      <c r="T105" s="141"/>
      <c r="U105" s="141"/>
      <c r="V105" s="141"/>
      <c r="W105" s="142"/>
      <c r="X105" s="141"/>
      <c r="Y105" s="143"/>
      <c r="Z105" s="142"/>
      <c r="AA105" s="141"/>
      <c r="AB105" s="143"/>
      <c r="AC105" s="142"/>
      <c r="AD105" s="141"/>
      <c r="AE105" s="143"/>
    </row>
    <row r="106" spans="2:31" s="11" customFormat="1" ht="31.5" customHeight="1">
      <c r="B106" s="16"/>
      <c r="C106" s="348"/>
      <c r="D106" s="312"/>
      <c r="E106" s="26"/>
      <c r="F106" s="23" t="str">
        <f t="shared" si="9"/>
        <v/>
      </c>
      <c r="G106" s="4" t="str">
        <f t="shared" si="10"/>
        <v/>
      </c>
      <c r="H106" s="47" t="str">
        <f t="shared" si="8"/>
        <v/>
      </c>
      <c r="I106" s="6"/>
      <c r="J106" s="21"/>
      <c r="K106" s="21"/>
      <c r="L106" s="46"/>
      <c r="M106" s="138"/>
      <c r="N106" s="139"/>
      <c r="O106" s="140"/>
      <c r="P106" s="141"/>
      <c r="Q106" s="142"/>
      <c r="R106" s="141"/>
      <c r="S106" s="142"/>
      <c r="T106" s="141"/>
      <c r="U106" s="141"/>
      <c r="V106" s="141"/>
      <c r="W106" s="142"/>
      <c r="X106" s="141"/>
      <c r="Y106" s="143"/>
      <c r="Z106" s="142"/>
      <c r="AA106" s="141"/>
      <c r="AB106" s="143"/>
      <c r="AC106" s="142"/>
      <c r="AD106" s="141"/>
      <c r="AE106" s="143"/>
    </row>
    <row r="107" spans="2:31" s="11" customFormat="1" ht="31.5" customHeight="1">
      <c r="B107" s="65"/>
      <c r="C107" s="361"/>
      <c r="D107" s="362"/>
      <c r="E107" s="64"/>
      <c r="F107" s="23" t="str">
        <f t="shared" si="9"/>
        <v/>
      </c>
      <c r="G107" s="4" t="str">
        <f t="shared" si="10"/>
        <v/>
      </c>
      <c r="H107" s="47" t="str">
        <f t="shared" si="8"/>
        <v/>
      </c>
      <c r="I107" s="54"/>
      <c r="J107" s="45"/>
      <c r="K107" s="45"/>
      <c r="L107" s="46"/>
      <c r="M107" s="180"/>
      <c r="N107" s="139"/>
      <c r="O107" s="140"/>
      <c r="P107" s="141"/>
      <c r="Q107" s="142"/>
      <c r="R107" s="141"/>
      <c r="S107" s="142"/>
      <c r="T107" s="141"/>
      <c r="U107" s="141"/>
      <c r="V107" s="141"/>
      <c r="W107" s="142"/>
      <c r="X107" s="141"/>
      <c r="Y107" s="143"/>
      <c r="Z107" s="142"/>
      <c r="AA107" s="141"/>
      <c r="AB107" s="143"/>
      <c r="AC107" s="142"/>
      <c r="AD107" s="141"/>
      <c r="AE107" s="143"/>
    </row>
    <row r="108" spans="2:31" s="11" customFormat="1" ht="31.5" customHeight="1">
      <c r="B108" s="28" t="s">
        <v>166</v>
      </c>
      <c r="C108" s="348"/>
      <c r="D108" s="312"/>
      <c r="E108" s="26"/>
      <c r="F108" s="23" t="str">
        <f t="shared" si="9"/>
        <v/>
      </c>
      <c r="G108" s="4" t="str">
        <f t="shared" si="10"/>
        <v/>
      </c>
      <c r="H108" s="47" t="str">
        <f t="shared" si="8"/>
        <v/>
      </c>
      <c r="I108" s="6"/>
      <c r="J108" s="21"/>
      <c r="K108" s="21"/>
      <c r="L108" s="46"/>
      <c r="M108" s="180"/>
      <c r="N108" s="139"/>
      <c r="O108" s="140"/>
      <c r="P108" s="141"/>
      <c r="Q108" s="142"/>
      <c r="R108" s="141"/>
      <c r="S108" s="142"/>
      <c r="T108" s="141"/>
      <c r="U108" s="141"/>
      <c r="V108" s="141"/>
      <c r="W108" s="142"/>
      <c r="X108" s="141"/>
      <c r="Y108" s="143"/>
      <c r="Z108" s="142"/>
      <c r="AA108" s="141"/>
      <c r="AB108" s="143"/>
      <c r="AC108" s="142"/>
      <c r="AD108" s="141"/>
      <c r="AE108" s="143"/>
    </row>
    <row r="109" spans="2:31" s="11" customFormat="1" ht="31.5" customHeight="1">
      <c r="B109" s="32" t="str">
        <f>B23</f>
        <v>　４．外壁改修工事</v>
      </c>
      <c r="C109" s="306" t="s">
        <v>83</v>
      </c>
      <c r="D109" s="307"/>
      <c r="E109" s="24"/>
      <c r="F109" s="23" t="str">
        <f t="shared" si="9"/>
        <v/>
      </c>
      <c r="G109" s="4" t="str">
        <f t="shared" si="10"/>
        <v/>
      </c>
      <c r="H109" s="47" t="str">
        <f t="shared" si="8"/>
        <v/>
      </c>
      <c r="I109" s="6"/>
      <c r="J109" s="21"/>
      <c r="K109" s="21"/>
      <c r="L109" s="46"/>
      <c r="M109" s="184"/>
      <c r="N109" s="139"/>
      <c r="O109" s="140"/>
      <c r="P109" s="141"/>
      <c r="Q109" s="142"/>
      <c r="R109" s="141"/>
      <c r="S109" s="142"/>
      <c r="T109" s="141"/>
      <c r="U109" s="141"/>
      <c r="V109" s="141"/>
      <c r="W109" s="144"/>
      <c r="X109" s="141"/>
      <c r="Y109" s="145"/>
      <c r="Z109" s="144"/>
      <c r="AA109" s="141"/>
      <c r="AB109" s="145"/>
      <c r="AC109" s="144"/>
      <c r="AD109" s="141"/>
      <c r="AE109" s="145"/>
    </row>
    <row r="110" spans="2:31" s="11" customFormat="1" ht="31.5" customHeight="1">
      <c r="B110" s="32" t="s">
        <v>237</v>
      </c>
      <c r="C110" s="306"/>
      <c r="D110" s="307"/>
      <c r="E110" s="26"/>
      <c r="F110" s="23" t="str">
        <f t="shared" si="9"/>
        <v/>
      </c>
      <c r="G110" s="4" t="str">
        <f t="shared" si="10"/>
        <v/>
      </c>
      <c r="H110" s="47" t="str">
        <f t="shared" si="8"/>
        <v/>
      </c>
      <c r="I110" s="6"/>
      <c r="J110" s="21"/>
      <c r="K110" s="21"/>
      <c r="L110" s="49"/>
      <c r="M110" s="180"/>
      <c r="N110" s="139"/>
      <c r="O110" s="140"/>
      <c r="P110" s="141"/>
      <c r="Q110" s="142"/>
      <c r="R110" s="141"/>
      <c r="S110" s="142"/>
      <c r="T110" s="141"/>
      <c r="U110" s="141"/>
      <c r="V110" s="141"/>
      <c r="W110" s="138"/>
      <c r="X110" s="141"/>
      <c r="Y110" s="143"/>
      <c r="Z110" s="138"/>
      <c r="AA110" s="141"/>
      <c r="AB110" s="143"/>
      <c r="AC110" s="138"/>
      <c r="AD110" s="141"/>
      <c r="AE110" s="143"/>
    </row>
    <row r="111" spans="2:31" s="11" customFormat="1" ht="31.5" customHeight="1">
      <c r="B111" s="32" t="s">
        <v>185</v>
      </c>
      <c r="C111" s="315" t="s">
        <v>184</v>
      </c>
      <c r="D111" s="316"/>
      <c r="E111" s="26">
        <f>167.44-32.118</f>
        <v>135.322</v>
      </c>
      <c r="F111" s="23">
        <f t="shared" si="9"/>
        <v>135</v>
      </c>
      <c r="G111" s="4" t="str">
        <f t="shared" si="10"/>
        <v>.</v>
      </c>
      <c r="H111" s="47" t="str">
        <f t="shared" si="8"/>
        <v>--</v>
      </c>
      <c r="I111" s="6" t="s">
        <v>73</v>
      </c>
      <c r="J111" s="21"/>
      <c r="K111" s="21"/>
      <c r="L111" s="72" t="s">
        <v>239</v>
      </c>
      <c r="M111" s="180"/>
      <c r="N111" s="139"/>
      <c r="O111" s="140"/>
      <c r="P111" s="141"/>
      <c r="Q111" s="166"/>
      <c r="R111" s="141"/>
      <c r="S111" s="142"/>
      <c r="T111" s="141"/>
      <c r="U111" s="141"/>
      <c r="V111" s="141"/>
      <c r="W111" s="138"/>
      <c r="X111" s="141"/>
      <c r="Y111" s="143"/>
      <c r="Z111" s="138"/>
      <c r="AA111" s="141"/>
      <c r="AB111" s="143"/>
      <c r="AC111" s="148"/>
      <c r="AD111" s="139"/>
      <c r="AE111" s="143"/>
    </row>
    <row r="112" spans="2:31" s="11" customFormat="1" ht="31.5" customHeight="1">
      <c r="B112" s="7" t="s">
        <v>123</v>
      </c>
      <c r="C112" s="306" t="s">
        <v>106</v>
      </c>
      <c r="D112" s="307"/>
      <c r="E112" s="26">
        <v>33.590000000000003</v>
      </c>
      <c r="F112" s="23">
        <f t="shared" si="9"/>
        <v>33</v>
      </c>
      <c r="G112" s="4" t="str">
        <f t="shared" si="10"/>
        <v>.</v>
      </c>
      <c r="H112" s="47">
        <f t="shared" si="8"/>
        <v>6</v>
      </c>
      <c r="I112" s="6" t="s">
        <v>128</v>
      </c>
      <c r="J112" s="21"/>
      <c r="K112" s="21"/>
      <c r="L112" s="46" t="s">
        <v>106</v>
      </c>
      <c r="M112" s="180"/>
      <c r="N112" s="139"/>
      <c r="O112" s="140"/>
      <c r="P112" s="141"/>
      <c r="Q112" s="166"/>
      <c r="R112" s="141"/>
      <c r="S112" s="142"/>
      <c r="T112" s="141"/>
      <c r="U112" s="141"/>
      <c r="V112" s="141"/>
      <c r="W112" s="138"/>
      <c r="X112" s="141"/>
      <c r="Y112" s="143"/>
      <c r="Z112" s="138"/>
      <c r="AA112" s="141"/>
      <c r="AB112" s="143"/>
      <c r="AC112" s="138"/>
      <c r="AD112" s="141"/>
      <c r="AE112" s="143"/>
    </row>
    <row r="113" spans="2:31" s="11" customFormat="1" ht="31.5" customHeight="1">
      <c r="B113" s="32" t="s">
        <v>49</v>
      </c>
      <c r="C113" s="306" t="s">
        <v>241</v>
      </c>
      <c r="D113" s="307"/>
      <c r="E113" s="26">
        <f>44.6</f>
        <v>44.6</v>
      </c>
      <c r="F113" s="23">
        <f t="shared" si="9"/>
        <v>44</v>
      </c>
      <c r="G113" s="4" t="str">
        <f t="shared" si="10"/>
        <v>.</v>
      </c>
      <c r="H113" s="47">
        <f t="shared" si="8"/>
        <v>6</v>
      </c>
      <c r="I113" s="6" t="s">
        <v>113</v>
      </c>
      <c r="J113" s="21"/>
      <c r="K113" s="21"/>
      <c r="L113" s="49" t="s">
        <v>157</v>
      </c>
      <c r="M113" s="180"/>
      <c r="N113" s="139"/>
      <c r="O113" s="140"/>
      <c r="P113" s="141"/>
      <c r="Q113" s="142"/>
      <c r="R113" s="141"/>
      <c r="S113" s="142"/>
      <c r="T113" s="141"/>
      <c r="U113" s="141"/>
      <c r="V113" s="141"/>
      <c r="W113" s="138"/>
      <c r="X113" s="141"/>
      <c r="Y113" s="143"/>
      <c r="Z113" s="138"/>
      <c r="AA113" s="141"/>
      <c r="AB113" s="143"/>
      <c r="AC113" s="142"/>
      <c r="AD113" s="141"/>
      <c r="AE113" s="143"/>
    </row>
    <row r="114" spans="2:31" s="11" customFormat="1" ht="31.5" customHeight="1">
      <c r="B114" s="7" t="s">
        <v>123</v>
      </c>
      <c r="C114" s="306" t="s">
        <v>108</v>
      </c>
      <c r="D114" s="307"/>
      <c r="E114" s="26">
        <v>9</v>
      </c>
      <c r="F114" s="23">
        <f t="shared" si="9"/>
        <v>9</v>
      </c>
      <c r="G114" s="4" t="str">
        <f t="shared" si="10"/>
        <v>.</v>
      </c>
      <c r="H114" s="47" t="str">
        <f t="shared" si="8"/>
        <v>--</v>
      </c>
      <c r="I114" s="6" t="s">
        <v>74</v>
      </c>
      <c r="J114" s="21"/>
      <c r="K114" s="21"/>
      <c r="L114" s="46" t="s">
        <v>98</v>
      </c>
      <c r="M114" s="180"/>
      <c r="N114" s="139"/>
      <c r="O114" s="140"/>
      <c r="P114" s="141"/>
      <c r="Q114" s="142"/>
      <c r="R114" s="141"/>
      <c r="S114" s="142"/>
      <c r="T114" s="141"/>
      <c r="U114" s="141"/>
      <c r="V114" s="141"/>
      <c r="W114" s="138"/>
      <c r="X114" s="141"/>
      <c r="Y114" s="143"/>
      <c r="Z114" s="138"/>
      <c r="AA114" s="141"/>
      <c r="AB114" s="143"/>
      <c r="AC114" s="142"/>
      <c r="AD114" s="141"/>
      <c r="AE114" s="143"/>
    </row>
    <row r="115" spans="2:31" s="11" customFormat="1" ht="31.5" customHeight="1">
      <c r="B115" s="7" t="s">
        <v>124</v>
      </c>
      <c r="C115" s="306" t="s">
        <v>108</v>
      </c>
      <c r="D115" s="307"/>
      <c r="E115" s="26">
        <v>8</v>
      </c>
      <c r="F115" s="23">
        <f t="shared" si="9"/>
        <v>8</v>
      </c>
      <c r="G115" s="4" t="str">
        <f t="shared" si="10"/>
        <v>.</v>
      </c>
      <c r="H115" s="47" t="str">
        <f t="shared" si="8"/>
        <v>--</v>
      </c>
      <c r="I115" s="6" t="s">
        <v>74</v>
      </c>
      <c r="J115" s="21"/>
      <c r="K115" s="21"/>
      <c r="L115" s="46" t="s">
        <v>98</v>
      </c>
      <c r="M115" s="180"/>
      <c r="N115" s="139"/>
      <c r="O115" s="140"/>
      <c r="P115" s="141"/>
      <c r="Q115" s="142"/>
      <c r="R115" s="141"/>
      <c r="S115" s="142"/>
      <c r="T115" s="141"/>
      <c r="U115" s="141"/>
      <c r="V115" s="141"/>
      <c r="W115" s="138"/>
      <c r="X115" s="141"/>
      <c r="Y115" s="143"/>
      <c r="Z115" s="138"/>
      <c r="AA115" s="141"/>
      <c r="AB115" s="143"/>
      <c r="AC115" s="142"/>
      <c r="AD115" s="141"/>
      <c r="AE115" s="143"/>
    </row>
    <row r="116" spans="2:31" s="11" customFormat="1" ht="31.5" customHeight="1">
      <c r="B116" s="33" t="s">
        <v>125</v>
      </c>
      <c r="C116" s="306" t="s">
        <v>108</v>
      </c>
      <c r="D116" s="307"/>
      <c r="E116" s="26">
        <v>2</v>
      </c>
      <c r="F116" s="23">
        <f t="shared" si="9"/>
        <v>2</v>
      </c>
      <c r="G116" s="4" t="str">
        <f t="shared" si="10"/>
        <v>.</v>
      </c>
      <c r="H116" s="47" t="str">
        <f t="shared" ref="H116:H179" si="11">IF(E116="","",IF(E116&gt;=100,"--",IF(OR(I116="式",I116="ヶ所",I116="個",I116="枚",I116="日",I116="本",I116="台",,I116="組",I116="基",I116="面",I116="箇所"),"--",ROUND((E116-F116)*10,0))))</f>
        <v>--</v>
      </c>
      <c r="I116" s="6" t="s">
        <v>74</v>
      </c>
      <c r="J116" s="21"/>
      <c r="K116" s="21"/>
      <c r="L116" s="46" t="s">
        <v>98</v>
      </c>
      <c r="M116" s="180"/>
      <c r="N116" s="139"/>
      <c r="O116" s="140"/>
      <c r="P116" s="141"/>
      <c r="Q116" s="142"/>
      <c r="R116" s="141"/>
      <c r="S116" s="142"/>
      <c r="T116" s="141"/>
      <c r="U116" s="141"/>
      <c r="V116" s="141"/>
      <c r="W116" s="138"/>
      <c r="X116" s="141"/>
      <c r="Y116" s="143"/>
      <c r="Z116" s="138"/>
      <c r="AA116" s="141"/>
      <c r="AB116" s="143"/>
      <c r="AC116" s="142"/>
      <c r="AD116" s="141"/>
      <c r="AE116" s="143"/>
    </row>
    <row r="117" spans="2:31" s="11" customFormat="1" ht="31.5" customHeight="1">
      <c r="B117" s="32" t="s">
        <v>191</v>
      </c>
      <c r="C117" s="306"/>
      <c r="D117" s="307"/>
      <c r="E117" s="26"/>
      <c r="F117" s="23" t="str">
        <f t="shared" si="9"/>
        <v/>
      </c>
      <c r="G117" s="4" t="str">
        <f t="shared" si="10"/>
        <v/>
      </c>
      <c r="H117" s="47" t="str">
        <f t="shared" si="11"/>
        <v/>
      </c>
      <c r="I117" s="6"/>
      <c r="J117" s="21"/>
      <c r="K117" s="21"/>
      <c r="L117" s="49"/>
      <c r="M117" s="180"/>
      <c r="N117" s="139"/>
      <c r="O117" s="140"/>
      <c r="P117" s="141"/>
      <c r="Q117" s="142"/>
      <c r="R117" s="141"/>
      <c r="S117" s="142"/>
      <c r="T117" s="141"/>
      <c r="U117" s="141"/>
      <c r="V117" s="141"/>
      <c r="W117" s="138"/>
      <c r="X117" s="141"/>
      <c r="Y117" s="143"/>
      <c r="Z117" s="138"/>
      <c r="AA117" s="141"/>
      <c r="AB117" s="143"/>
      <c r="AC117" s="138"/>
      <c r="AD117" s="141"/>
      <c r="AE117" s="143"/>
    </row>
    <row r="118" spans="2:31" s="11" customFormat="1" ht="31.5" customHeight="1">
      <c r="B118" s="32" t="s">
        <v>185</v>
      </c>
      <c r="C118" s="315" t="s">
        <v>184</v>
      </c>
      <c r="D118" s="316"/>
      <c r="E118" s="26">
        <v>11.3</v>
      </c>
      <c r="F118" s="23">
        <f t="shared" si="9"/>
        <v>11</v>
      </c>
      <c r="G118" s="4" t="str">
        <f t="shared" si="10"/>
        <v>.</v>
      </c>
      <c r="H118" s="47">
        <f t="shared" si="11"/>
        <v>3</v>
      </c>
      <c r="I118" s="6" t="s">
        <v>73</v>
      </c>
      <c r="J118" s="21"/>
      <c r="K118" s="21"/>
      <c r="L118" s="72" t="s">
        <v>239</v>
      </c>
      <c r="M118" s="180"/>
      <c r="N118" s="139"/>
      <c r="O118" s="140"/>
      <c r="P118" s="141"/>
      <c r="Q118" s="142"/>
      <c r="R118" s="141"/>
      <c r="S118" s="142"/>
      <c r="T118" s="141"/>
      <c r="U118" s="141"/>
      <c r="V118" s="141"/>
      <c r="W118" s="138"/>
      <c r="X118" s="141"/>
      <c r="Y118" s="143"/>
      <c r="Z118" s="138"/>
      <c r="AA118" s="141"/>
      <c r="AB118" s="143"/>
      <c r="AC118" s="138"/>
      <c r="AD118" s="141"/>
      <c r="AE118" s="143"/>
    </row>
    <row r="119" spans="2:31" s="11" customFormat="1" ht="31.5" customHeight="1">
      <c r="B119" s="7" t="s">
        <v>123</v>
      </c>
      <c r="C119" s="306" t="s">
        <v>95</v>
      </c>
      <c r="D119" s="307"/>
      <c r="E119" s="26">
        <v>26.84</v>
      </c>
      <c r="F119" s="23">
        <f t="shared" si="9"/>
        <v>26</v>
      </c>
      <c r="G119" s="4" t="str">
        <f t="shared" si="10"/>
        <v>.</v>
      </c>
      <c r="H119" s="47">
        <f t="shared" si="11"/>
        <v>8</v>
      </c>
      <c r="I119" s="54" t="s">
        <v>192</v>
      </c>
      <c r="J119" s="21"/>
      <c r="K119" s="21"/>
      <c r="L119" s="46" t="s">
        <v>98</v>
      </c>
      <c r="M119" s="180"/>
      <c r="N119" s="139"/>
      <c r="O119" s="140"/>
      <c r="P119" s="141"/>
      <c r="Q119" s="142"/>
      <c r="R119" s="141"/>
      <c r="S119" s="142"/>
      <c r="T119" s="141"/>
      <c r="U119" s="141"/>
      <c r="V119" s="141"/>
      <c r="W119" s="138"/>
      <c r="X119" s="141"/>
      <c r="Y119" s="143"/>
      <c r="Z119" s="138"/>
      <c r="AA119" s="141"/>
      <c r="AB119" s="143"/>
      <c r="AC119" s="138"/>
      <c r="AD119" s="141"/>
      <c r="AE119" s="143"/>
    </row>
    <row r="120" spans="2:31" s="11" customFormat="1" ht="31.5" customHeight="1">
      <c r="B120" s="32" t="s">
        <v>200</v>
      </c>
      <c r="C120" s="306" t="s">
        <v>241</v>
      </c>
      <c r="D120" s="307"/>
      <c r="E120" s="26">
        <f>11</f>
        <v>11</v>
      </c>
      <c r="F120" s="23">
        <f t="shared" si="9"/>
        <v>11</v>
      </c>
      <c r="G120" s="4" t="str">
        <f t="shared" si="10"/>
        <v>.</v>
      </c>
      <c r="H120" s="47">
        <f t="shared" si="11"/>
        <v>0</v>
      </c>
      <c r="I120" s="54" t="s">
        <v>192</v>
      </c>
      <c r="J120" s="21"/>
      <c r="K120" s="21"/>
      <c r="L120" s="46" t="s">
        <v>328</v>
      </c>
      <c r="M120" s="180"/>
      <c r="N120" s="139"/>
      <c r="O120" s="140"/>
      <c r="P120" s="141"/>
      <c r="Q120" s="147"/>
      <c r="R120" s="141"/>
      <c r="S120" s="142"/>
      <c r="T120" s="141"/>
      <c r="U120" s="141"/>
      <c r="V120" s="141"/>
      <c r="W120" s="138"/>
      <c r="X120" s="141"/>
      <c r="Y120" s="143"/>
      <c r="Z120" s="138"/>
      <c r="AA120" s="141"/>
      <c r="AB120" s="143"/>
      <c r="AC120" s="138"/>
      <c r="AD120" s="141"/>
      <c r="AE120" s="143"/>
    </row>
    <row r="121" spans="2:31" s="11" customFormat="1" ht="31.5" customHeight="1">
      <c r="B121" s="32" t="s">
        <v>204</v>
      </c>
      <c r="C121" s="310" t="s">
        <v>242</v>
      </c>
      <c r="D121" s="307"/>
      <c r="E121" s="26">
        <v>2</v>
      </c>
      <c r="F121" s="23">
        <f t="shared" si="9"/>
        <v>2</v>
      </c>
      <c r="G121" s="4" t="str">
        <f t="shared" si="10"/>
        <v>.</v>
      </c>
      <c r="H121" s="47" t="str">
        <f t="shared" si="11"/>
        <v>--</v>
      </c>
      <c r="I121" s="6" t="s">
        <v>74</v>
      </c>
      <c r="J121" s="21"/>
      <c r="K121" s="21"/>
      <c r="L121" s="46"/>
      <c r="M121" s="180"/>
      <c r="N121" s="139"/>
      <c r="O121" s="140"/>
      <c r="P121" s="141"/>
      <c r="Q121" s="147"/>
      <c r="R121" s="141"/>
      <c r="S121" s="142"/>
      <c r="T121" s="141"/>
      <c r="U121" s="141"/>
      <c r="V121" s="141"/>
      <c r="W121" s="138"/>
      <c r="X121" s="141"/>
      <c r="Y121" s="143"/>
      <c r="Z121" s="138"/>
      <c r="AA121" s="141"/>
      <c r="AB121" s="143"/>
      <c r="AC121" s="138"/>
      <c r="AD121" s="141"/>
      <c r="AE121" s="143"/>
    </row>
    <row r="122" spans="2:31" s="11" customFormat="1" ht="31.5" customHeight="1">
      <c r="B122" s="61" t="s">
        <v>205</v>
      </c>
      <c r="C122" s="359"/>
      <c r="D122" s="312"/>
      <c r="E122" s="26">
        <v>8</v>
      </c>
      <c r="F122" s="23">
        <f t="shared" si="9"/>
        <v>8</v>
      </c>
      <c r="G122" s="4" t="str">
        <f t="shared" si="10"/>
        <v>.</v>
      </c>
      <c r="H122" s="47" t="str">
        <f t="shared" si="11"/>
        <v>--</v>
      </c>
      <c r="I122" s="6" t="s">
        <v>74</v>
      </c>
      <c r="J122" s="21"/>
      <c r="K122" s="21"/>
      <c r="L122" s="72" t="s">
        <v>217</v>
      </c>
      <c r="M122" s="180"/>
      <c r="N122" s="139"/>
      <c r="O122" s="146"/>
      <c r="P122" s="141"/>
      <c r="Q122" s="142"/>
      <c r="R122" s="141"/>
      <c r="S122" s="142"/>
      <c r="T122" s="141"/>
      <c r="U122" s="141"/>
      <c r="V122" s="141"/>
      <c r="W122" s="138"/>
      <c r="X122" s="141"/>
      <c r="Y122" s="143"/>
      <c r="Z122" s="142"/>
      <c r="AA122" s="141"/>
      <c r="AB122" s="143"/>
      <c r="AC122" s="142"/>
      <c r="AD122" s="141"/>
      <c r="AE122" s="143"/>
    </row>
    <row r="123" spans="2:31" s="11" customFormat="1" ht="31.5" customHeight="1">
      <c r="B123" s="82" t="s">
        <v>238</v>
      </c>
      <c r="C123" s="76"/>
      <c r="D123" s="81"/>
      <c r="E123" s="80"/>
      <c r="F123" s="23" t="str">
        <f t="shared" si="9"/>
        <v/>
      </c>
      <c r="G123" s="4" t="str">
        <f t="shared" si="10"/>
        <v/>
      </c>
      <c r="H123" s="47" t="str">
        <f t="shared" si="11"/>
        <v/>
      </c>
      <c r="I123" s="54"/>
      <c r="J123" s="45"/>
      <c r="K123" s="45"/>
      <c r="L123" s="72"/>
      <c r="M123" s="180"/>
      <c r="N123" s="139"/>
      <c r="O123" s="146"/>
      <c r="P123" s="141"/>
      <c r="Q123" s="142"/>
      <c r="R123" s="141"/>
      <c r="S123" s="142"/>
      <c r="T123" s="141"/>
      <c r="U123" s="141"/>
      <c r="V123" s="141"/>
      <c r="W123" s="138"/>
      <c r="X123" s="141"/>
      <c r="Y123" s="143"/>
      <c r="Z123" s="142"/>
      <c r="AA123" s="141"/>
      <c r="AB123" s="143"/>
      <c r="AC123" s="142"/>
      <c r="AD123" s="141"/>
      <c r="AE123" s="143"/>
    </row>
    <row r="124" spans="2:31" s="11" customFormat="1" ht="31.5" customHeight="1">
      <c r="B124" s="32" t="s">
        <v>185</v>
      </c>
      <c r="C124" s="315" t="s">
        <v>182</v>
      </c>
      <c r="D124" s="316"/>
      <c r="E124" s="26">
        <f>270.09-52.9808</f>
        <v>217.10919999999999</v>
      </c>
      <c r="F124" s="23">
        <f t="shared" si="9"/>
        <v>217</v>
      </c>
      <c r="G124" s="4" t="str">
        <f t="shared" si="10"/>
        <v>.</v>
      </c>
      <c r="H124" s="47" t="str">
        <f t="shared" si="11"/>
        <v>--</v>
      </c>
      <c r="I124" s="6" t="s">
        <v>73</v>
      </c>
      <c r="J124" s="21"/>
      <c r="K124" s="21"/>
      <c r="L124" s="72" t="s">
        <v>239</v>
      </c>
      <c r="M124" s="180"/>
      <c r="N124" s="139"/>
      <c r="O124" s="140"/>
      <c r="P124" s="141"/>
      <c r="Q124" s="166"/>
      <c r="R124" s="141"/>
      <c r="S124" s="142"/>
      <c r="T124" s="141"/>
      <c r="U124" s="141"/>
      <c r="V124" s="141"/>
      <c r="W124" s="138"/>
      <c r="X124" s="141"/>
      <c r="Y124" s="143"/>
      <c r="Z124" s="138"/>
      <c r="AA124" s="141"/>
      <c r="AB124" s="143"/>
      <c r="AC124" s="138"/>
      <c r="AD124" s="141"/>
      <c r="AE124" s="143"/>
    </row>
    <row r="125" spans="2:31" s="11" customFormat="1" ht="31.5" customHeight="1">
      <c r="B125" s="7" t="s">
        <v>123</v>
      </c>
      <c r="C125" s="306" t="s">
        <v>108</v>
      </c>
      <c r="D125" s="307"/>
      <c r="E125" s="26">
        <v>36.75</v>
      </c>
      <c r="F125" s="23">
        <f t="shared" si="9"/>
        <v>36</v>
      </c>
      <c r="G125" s="4" t="str">
        <f t="shared" si="10"/>
        <v>.</v>
      </c>
      <c r="H125" s="47">
        <f t="shared" si="11"/>
        <v>8</v>
      </c>
      <c r="I125" s="6" t="s">
        <v>132</v>
      </c>
      <c r="J125" s="21"/>
      <c r="K125" s="21"/>
      <c r="L125" s="46" t="s">
        <v>106</v>
      </c>
      <c r="M125" s="180"/>
      <c r="N125" s="139"/>
      <c r="O125" s="140"/>
      <c r="P125" s="141"/>
      <c r="Q125" s="166"/>
      <c r="R125" s="141"/>
      <c r="S125" s="142"/>
      <c r="T125" s="141"/>
      <c r="U125" s="141"/>
      <c r="V125" s="141"/>
      <c r="W125" s="138"/>
      <c r="X125" s="141"/>
      <c r="Y125" s="143"/>
      <c r="Z125" s="138"/>
      <c r="AA125" s="141"/>
      <c r="AB125" s="143"/>
      <c r="AC125" s="138"/>
      <c r="AD125" s="141"/>
      <c r="AE125" s="143"/>
    </row>
    <row r="126" spans="2:31" s="11" customFormat="1" ht="31.5" customHeight="1">
      <c r="B126" s="32" t="s">
        <v>49</v>
      </c>
      <c r="C126" s="306" t="s">
        <v>243</v>
      </c>
      <c r="D126" s="307"/>
      <c r="E126" s="26">
        <v>26.5</v>
      </c>
      <c r="F126" s="23">
        <f t="shared" si="9"/>
        <v>26</v>
      </c>
      <c r="G126" s="4" t="str">
        <f t="shared" si="10"/>
        <v>.</v>
      </c>
      <c r="H126" s="47">
        <f t="shared" si="11"/>
        <v>5</v>
      </c>
      <c r="I126" s="6" t="s">
        <v>113</v>
      </c>
      <c r="J126" s="21"/>
      <c r="K126" s="21"/>
      <c r="L126" s="49" t="s">
        <v>157</v>
      </c>
      <c r="M126" s="180"/>
      <c r="N126" s="139"/>
      <c r="O126" s="140"/>
      <c r="P126" s="141"/>
      <c r="Q126" s="142"/>
      <c r="R126" s="141"/>
      <c r="S126" s="142"/>
      <c r="T126" s="141"/>
      <c r="U126" s="141"/>
      <c r="V126" s="141"/>
      <c r="W126" s="138"/>
      <c r="X126" s="141"/>
      <c r="Y126" s="143"/>
      <c r="Z126" s="138"/>
      <c r="AA126" s="141"/>
      <c r="AB126" s="143"/>
      <c r="AC126" s="142"/>
      <c r="AD126" s="141"/>
      <c r="AE126" s="143"/>
    </row>
    <row r="127" spans="2:31" s="11" customFormat="1" ht="31.5" customHeight="1">
      <c r="B127" s="7" t="s">
        <v>123</v>
      </c>
      <c r="C127" s="306" t="s">
        <v>108</v>
      </c>
      <c r="D127" s="307"/>
      <c r="E127" s="26">
        <v>6</v>
      </c>
      <c r="F127" s="23">
        <f t="shared" si="9"/>
        <v>6</v>
      </c>
      <c r="G127" s="4" t="str">
        <f t="shared" si="10"/>
        <v>.</v>
      </c>
      <c r="H127" s="47" t="str">
        <f t="shared" si="11"/>
        <v>--</v>
      </c>
      <c r="I127" s="6" t="s">
        <v>101</v>
      </c>
      <c r="J127" s="21"/>
      <c r="K127" s="21"/>
      <c r="L127" s="46" t="s">
        <v>98</v>
      </c>
      <c r="M127" s="180"/>
      <c r="N127" s="139"/>
      <c r="O127" s="140"/>
      <c r="P127" s="141"/>
      <c r="Q127" s="142"/>
      <c r="R127" s="141"/>
      <c r="S127" s="142"/>
      <c r="T127" s="141"/>
      <c r="U127" s="141"/>
      <c r="V127" s="141"/>
      <c r="W127" s="138"/>
      <c r="X127" s="141"/>
      <c r="Y127" s="143"/>
      <c r="Z127" s="138"/>
      <c r="AA127" s="141"/>
      <c r="AB127" s="143"/>
      <c r="AC127" s="142"/>
      <c r="AD127" s="141"/>
      <c r="AE127" s="143"/>
    </row>
    <row r="128" spans="2:31" s="11" customFormat="1" ht="31.5" customHeight="1">
      <c r="B128" s="33" t="s">
        <v>125</v>
      </c>
      <c r="C128" s="306" t="s">
        <v>108</v>
      </c>
      <c r="D128" s="307"/>
      <c r="E128" s="26">
        <v>2</v>
      </c>
      <c r="F128" s="23">
        <f t="shared" si="9"/>
        <v>2</v>
      </c>
      <c r="G128" s="4" t="str">
        <f t="shared" si="10"/>
        <v>.</v>
      </c>
      <c r="H128" s="47" t="str">
        <f t="shared" si="11"/>
        <v>--</v>
      </c>
      <c r="I128" s="6" t="s">
        <v>74</v>
      </c>
      <c r="J128" s="21"/>
      <c r="K128" s="21"/>
      <c r="L128" s="46" t="s">
        <v>98</v>
      </c>
      <c r="M128" s="180"/>
      <c r="N128" s="139"/>
      <c r="O128" s="140"/>
      <c r="P128" s="141"/>
      <c r="Q128" s="142"/>
      <c r="R128" s="141"/>
      <c r="S128" s="142"/>
      <c r="T128" s="141"/>
      <c r="U128" s="141"/>
      <c r="V128" s="141"/>
      <c r="W128" s="138"/>
      <c r="X128" s="141"/>
      <c r="Y128" s="143"/>
      <c r="Z128" s="138"/>
      <c r="AA128" s="141"/>
      <c r="AB128" s="143"/>
      <c r="AC128" s="142"/>
      <c r="AD128" s="141"/>
      <c r="AE128" s="143"/>
    </row>
    <row r="129" spans="2:31" s="11" customFormat="1" ht="31.5" customHeight="1">
      <c r="B129" s="61" t="s">
        <v>186</v>
      </c>
      <c r="C129" s="75"/>
      <c r="D129" s="74"/>
      <c r="E129" s="26"/>
      <c r="F129" s="23" t="str">
        <f t="shared" si="9"/>
        <v/>
      </c>
      <c r="G129" s="4" t="str">
        <f t="shared" si="10"/>
        <v/>
      </c>
      <c r="H129" s="47" t="str">
        <f t="shared" si="11"/>
        <v/>
      </c>
      <c r="I129" s="6"/>
      <c r="J129" s="21"/>
      <c r="K129" s="21"/>
      <c r="L129" s="46"/>
      <c r="M129" s="140"/>
      <c r="N129" s="139"/>
      <c r="O129" s="146"/>
      <c r="P129" s="141"/>
      <c r="Q129" s="142"/>
      <c r="R129" s="141"/>
      <c r="S129" s="142"/>
      <c r="T129" s="141"/>
      <c r="U129" s="141"/>
      <c r="V129" s="141"/>
      <c r="W129" s="142"/>
      <c r="X129" s="141"/>
      <c r="Y129" s="143"/>
      <c r="Z129" s="142"/>
      <c r="AA129" s="141"/>
      <c r="AB129" s="143"/>
      <c r="AC129" s="142"/>
      <c r="AD129" s="141"/>
      <c r="AE129" s="143"/>
    </row>
    <row r="130" spans="2:31" s="11" customFormat="1" ht="31.5" customHeight="1">
      <c r="B130" s="61" t="s">
        <v>194</v>
      </c>
      <c r="C130" s="75" t="s">
        <v>219</v>
      </c>
      <c r="D130" s="74"/>
      <c r="E130" s="26">
        <f>2*1.93</f>
        <v>3.86</v>
      </c>
      <c r="F130" s="23">
        <f t="shared" si="9"/>
        <v>3</v>
      </c>
      <c r="G130" s="4" t="str">
        <f t="shared" si="10"/>
        <v>.</v>
      </c>
      <c r="H130" s="47">
        <f t="shared" si="11"/>
        <v>9</v>
      </c>
      <c r="I130" s="6" t="s">
        <v>73</v>
      </c>
      <c r="J130" s="21"/>
      <c r="K130" s="21"/>
      <c r="L130" s="46" t="s">
        <v>193</v>
      </c>
      <c r="M130" s="140"/>
      <c r="N130" s="139"/>
      <c r="O130" s="150"/>
      <c r="P130" s="141"/>
      <c r="Q130" s="142"/>
      <c r="R130" s="141"/>
      <c r="S130" s="142"/>
      <c r="T130" s="141"/>
      <c r="U130" s="141"/>
      <c r="V130" s="141"/>
      <c r="W130" s="142"/>
      <c r="X130" s="141"/>
      <c r="Y130" s="143"/>
      <c r="Z130" s="142"/>
      <c r="AA130" s="141"/>
      <c r="AB130" s="143"/>
      <c r="AC130" s="142"/>
      <c r="AD130" s="141"/>
      <c r="AE130" s="143"/>
    </row>
    <row r="131" spans="2:31" s="11" customFormat="1" ht="31.5" customHeight="1">
      <c r="B131" s="61" t="s">
        <v>195</v>
      </c>
      <c r="C131" s="75" t="s">
        <v>220</v>
      </c>
      <c r="D131" s="74"/>
      <c r="E131" s="26">
        <f>2*0.859+1.443*2</f>
        <v>4.6040000000000001</v>
      </c>
      <c r="F131" s="23">
        <f t="shared" si="9"/>
        <v>4</v>
      </c>
      <c r="G131" s="4" t="str">
        <f t="shared" si="10"/>
        <v>.</v>
      </c>
      <c r="H131" s="47">
        <f t="shared" si="11"/>
        <v>6</v>
      </c>
      <c r="I131" s="6" t="s">
        <v>73</v>
      </c>
      <c r="J131" s="21"/>
      <c r="K131" s="21"/>
      <c r="L131" s="46" t="s">
        <v>193</v>
      </c>
      <c r="M131" s="140"/>
      <c r="N131" s="139"/>
      <c r="O131" s="150"/>
      <c r="P131" s="141"/>
      <c r="Q131" s="142"/>
      <c r="R131" s="141"/>
      <c r="S131" s="142"/>
      <c r="T131" s="141"/>
      <c r="U131" s="141"/>
      <c r="V131" s="141"/>
      <c r="W131" s="142"/>
      <c r="X131" s="141"/>
      <c r="Y131" s="143"/>
      <c r="Z131" s="142"/>
      <c r="AA131" s="141"/>
      <c r="AB131" s="143"/>
      <c r="AC131" s="142"/>
      <c r="AD131" s="141"/>
      <c r="AE131" s="143"/>
    </row>
    <row r="132" spans="2:31" s="11" customFormat="1" ht="31.5" customHeight="1">
      <c r="B132" s="16" t="s">
        <v>78</v>
      </c>
      <c r="C132" s="306"/>
      <c r="D132" s="307"/>
      <c r="E132" s="26"/>
      <c r="F132" s="23" t="str">
        <f t="shared" si="9"/>
        <v/>
      </c>
      <c r="G132" s="4" t="str">
        <f t="shared" si="10"/>
        <v/>
      </c>
      <c r="H132" s="47" t="str">
        <f t="shared" si="11"/>
        <v/>
      </c>
      <c r="I132" s="6"/>
      <c r="J132" s="21"/>
      <c r="K132" s="21"/>
      <c r="L132" s="46"/>
      <c r="M132" s="180"/>
      <c r="N132" s="139"/>
      <c r="O132" s="140"/>
      <c r="P132" s="141"/>
      <c r="Q132" s="142"/>
      <c r="R132" s="141"/>
      <c r="S132" s="142"/>
      <c r="T132" s="141"/>
      <c r="U132" s="141"/>
      <c r="V132" s="141"/>
      <c r="W132" s="142"/>
      <c r="X132" s="141"/>
      <c r="Y132" s="143"/>
      <c r="Z132" s="142"/>
      <c r="AA132" s="141"/>
      <c r="AB132" s="143"/>
      <c r="AC132" s="142"/>
      <c r="AD132" s="141"/>
      <c r="AE132" s="143"/>
    </row>
    <row r="133" spans="2:31" s="11" customFormat="1" ht="31.5" customHeight="1">
      <c r="B133" s="48" t="s">
        <v>79</v>
      </c>
      <c r="C133" s="310" t="s">
        <v>171</v>
      </c>
      <c r="D133" s="307"/>
      <c r="E133" s="26">
        <v>35.274999999999999</v>
      </c>
      <c r="F133" s="23">
        <f t="shared" si="9"/>
        <v>35</v>
      </c>
      <c r="G133" s="4" t="str">
        <f t="shared" si="10"/>
        <v>.</v>
      </c>
      <c r="H133" s="47">
        <f t="shared" si="11"/>
        <v>3</v>
      </c>
      <c r="I133" s="6" t="s">
        <v>73</v>
      </c>
      <c r="J133" s="21"/>
      <c r="K133" s="21"/>
      <c r="L133" s="49" t="s">
        <v>202</v>
      </c>
      <c r="M133" s="180"/>
      <c r="N133" s="139"/>
      <c r="O133" s="140"/>
      <c r="P133" s="141"/>
      <c r="Q133" s="142"/>
      <c r="R133" s="141"/>
      <c r="S133" s="142"/>
      <c r="T133" s="141"/>
      <c r="U133" s="141"/>
      <c r="V133" s="141"/>
      <c r="W133" s="142"/>
      <c r="X133" s="141"/>
      <c r="Y133" s="143"/>
      <c r="Z133" s="142"/>
      <c r="AA133" s="141"/>
      <c r="AB133" s="143"/>
      <c r="AC133" s="142"/>
      <c r="AD133" s="141"/>
      <c r="AE133" s="143"/>
    </row>
    <row r="134" spans="2:31" s="11" customFormat="1" ht="31.5" customHeight="1">
      <c r="B134" s="63" t="s">
        <v>170</v>
      </c>
      <c r="C134" s="310" t="s">
        <v>145</v>
      </c>
      <c r="D134" s="307"/>
      <c r="E134" s="26">
        <v>56.448</v>
      </c>
      <c r="F134" s="23">
        <f t="shared" si="9"/>
        <v>56</v>
      </c>
      <c r="G134" s="4" t="str">
        <f t="shared" si="10"/>
        <v>.</v>
      </c>
      <c r="H134" s="47">
        <f t="shared" si="11"/>
        <v>4</v>
      </c>
      <c r="I134" s="6" t="s">
        <v>111</v>
      </c>
      <c r="J134" s="21"/>
      <c r="K134" s="21"/>
      <c r="L134" s="49" t="s">
        <v>189</v>
      </c>
      <c r="M134" s="180"/>
      <c r="N134" s="139"/>
      <c r="O134" s="140"/>
      <c r="P134" s="141"/>
      <c r="Q134" s="142"/>
      <c r="R134" s="141"/>
      <c r="S134" s="142"/>
      <c r="T134" s="141"/>
      <c r="U134" s="141"/>
      <c r="V134" s="141"/>
      <c r="W134" s="142"/>
      <c r="X134" s="141"/>
      <c r="Y134" s="143"/>
      <c r="Z134" s="142"/>
      <c r="AA134" s="141"/>
      <c r="AB134" s="143"/>
      <c r="AC134" s="142"/>
      <c r="AD134" s="141"/>
      <c r="AE134" s="143"/>
    </row>
    <row r="135" spans="2:31" s="11" customFormat="1" ht="31.5" customHeight="1">
      <c r="B135" s="49" t="s">
        <v>180</v>
      </c>
      <c r="C135" s="311" t="s">
        <v>135</v>
      </c>
      <c r="D135" s="312"/>
      <c r="E135" s="26">
        <v>35.274999999999999</v>
      </c>
      <c r="F135" s="23">
        <f t="shared" si="9"/>
        <v>35</v>
      </c>
      <c r="G135" s="4" t="str">
        <f t="shared" si="10"/>
        <v>.</v>
      </c>
      <c r="H135" s="47">
        <f t="shared" si="11"/>
        <v>3</v>
      </c>
      <c r="I135" s="6" t="s">
        <v>73</v>
      </c>
      <c r="J135" s="21"/>
      <c r="K135" s="21"/>
      <c r="L135" s="49" t="s">
        <v>190</v>
      </c>
      <c r="M135" s="180"/>
      <c r="N135" s="139"/>
      <c r="O135" s="140"/>
      <c r="P135" s="141"/>
      <c r="Q135" s="142"/>
      <c r="R135" s="141"/>
      <c r="S135" s="142"/>
      <c r="T135" s="141"/>
      <c r="U135" s="141"/>
      <c r="V135" s="141"/>
      <c r="W135" s="142"/>
      <c r="X135" s="141"/>
      <c r="Y135" s="143"/>
      <c r="Z135" s="142"/>
      <c r="AA135" s="141"/>
      <c r="AB135" s="143"/>
      <c r="AC135" s="142"/>
      <c r="AD135" s="141"/>
      <c r="AE135" s="143"/>
    </row>
    <row r="136" spans="2:31" s="11" customFormat="1" ht="31.5" customHeight="1">
      <c r="B136" s="118" t="s">
        <v>33</v>
      </c>
      <c r="C136" s="77"/>
      <c r="D136" s="81"/>
      <c r="E136" s="80"/>
      <c r="F136" s="23" t="str">
        <f t="shared" si="9"/>
        <v/>
      </c>
      <c r="G136" s="4" t="str">
        <f t="shared" si="10"/>
        <v/>
      </c>
      <c r="H136" s="47" t="str">
        <f t="shared" si="11"/>
        <v/>
      </c>
      <c r="I136" s="54"/>
      <c r="J136" s="45"/>
      <c r="K136" s="45"/>
      <c r="L136" s="46"/>
      <c r="M136" s="138"/>
      <c r="N136" s="139"/>
      <c r="O136" s="140"/>
      <c r="P136" s="141"/>
      <c r="Q136" s="142"/>
      <c r="R136" s="141"/>
      <c r="S136" s="142"/>
      <c r="T136" s="141"/>
      <c r="U136" s="141"/>
      <c r="V136" s="141"/>
      <c r="W136" s="138"/>
      <c r="X136" s="141"/>
      <c r="Y136" s="143"/>
      <c r="Z136" s="138"/>
      <c r="AA136" s="141"/>
      <c r="AB136" s="143"/>
      <c r="AC136" s="142"/>
      <c r="AD136" s="141"/>
      <c r="AE136" s="143"/>
    </row>
    <row r="137" spans="2:31" s="11" customFormat="1" ht="31.5" customHeight="1">
      <c r="B137" s="49" t="s">
        <v>50</v>
      </c>
      <c r="C137" s="354" t="s">
        <v>145</v>
      </c>
      <c r="D137" s="355"/>
      <c r="E137" s="26">
        <v>250</v>
      </c>
      <c r="F137" s="23">
        <f t="shared" ref="F137:F200" si="12">IF(E137="","",TRUNC(E137,0))</f>
        <v>250</v>
      </c>
      <c r="G137" s="4" t="str">
        <f t="shared" ref="G137:G200" si="13">IF(I137="","",".")</f>
        <v>.</v>
      </c>
      <c r="H137" s="47" t="str">
        <f t="shared" si="11"/>
        <v>--</v>
      </c>
      <c r="I137" s="6" t="s">
        <v>128</v>
      </c>
      <c r="J137" s="21"/>
      <c r="K137" s="21"/>
      <c r="L137" s="46" t="s">
        <v>137</v>
      </c>
      <c r="M137" s="140"/>
      <c r="N137" s="139"/>
      <c r="O137" s="140"/>
      <c r="P137" s="141"/>
      <c r="Q137" s="142"/>
      <c r="R137" s="141"/>
      <c r="S137" s="142"/>
      <c r="T137" s="141"/>
      <c r="U137" s="141"/>
      <c r="V137" s="141"/>
      <c r="W137" s="142"/>
      <c r="X137" s="141"/>
      <c r="Y137" s="143"/>
      <c r="Z137" s="142"/>
      <c r="AA137" s="141"/>
      <c r="AB137" s="143"/>
      <c r="AC137" s="142"/>
      <c r="AD137" s="141"/>
      <c r="AE137" s="143"/>
    </row>
    <row r="138" spans="2:31" s="11" customFormat="1" ht="31.5" customHeight="1">
      <c r="B138" s="32" t="s">
        <v>102</v>
      </c>
      <c r="C138" s="310" t="s">
        <v>109</v>
      </c>
      <c r="D138" s="307"/>
      <c r="E138" s="26">
        <v>1</v>
      </c>
      <c r="F138" s="23">
        <f t="shared" si="12"/>
        <v>1</v>
      </c>
      <c r="G138" s="4" t="str">
        <f t="shared" si="13"/>
        <v>.</v>
      </c>
      <c r="H138" s="47" t="str">
        <f t="shared" si="11"/>
        <v>--</v>
      </c>
      <c r="I138" s="6" t="s">
        <v>74</v>
      </c>
      <c r="J138" s="21"/>
      <c r="K138" s="21"/>
      <c r="L138" s="49" t="s">
        <v>110</v>
      </c>
      <c r="M138" s="138"/>
      <c r="N138" s="139"/>
      <c r="O138" s="140"/>
      <c r="P138" s="141"/>
      <c r="Q138" s="142"/>
      <c r="R138" s="141"/>
      <c r="S138" s="142"/>
      <c r="T138" s="141"/>
      <c r="U138" s="141"/>
      <c r="V138" s="141"/>
      <c r="W138" s="138"/>
      <c r="X138" s="141"/>
      <c r="Y138" s="143"/>
      <c r="Z138" s="138"/>
      <c r="AA138" s="141"/>
      <c r="AB138" s="143"/>
      <c r="AC138" s="138"/>
      <c r="AD138" s="141"/>
      <c r="AE138" s="143"/>
    </row>
    <row r="139" spans="2:31" s="11" customFormat="1" ht="31.5" customHeight="1">
      <c r="B139" s="32" t="s">
        <v>203</v>
      </c>
      <c r="C139" s="356" t="s">
        <v>254</v>
      </c>
      <c r="D139" s="357"/>
      <c r="E139" s="26">
        <v>1</v>
      </c>
      <c r="F139" s="23">
        <f t="shared" si="12"/>
        <v>1</v>
      </c>
      <c r="G139" s="4" t="str">
        <f t="shared" si="13"/>
        <v>.</v>
      </c>
      <c r="H139" s="47" t="str">
        <f t="shared" si="11"/>
        <v>--</v>
      </c>
      <c r="I139" s="54" t="s">
        <v>74</v>
      </c>
      <c r="J139" s="21"/>
      <c r="K139" s="21"/>
      <c r="L139" s="72" t="s">
        <v>228</v>
      </c>
      <c r="M139" s="180"/>
      <c r="N139" s="139"/>
      <c r="O139" s="140"/>
      <c r="P139" s="141"/>
      <c r="Q139" s="142"/>
      <c r="R139" s="141"/>
      <c r="S139" s="142"/>
      <c r="T139" s="141"/>
      <c r="U139" s="141"/>
      <c r="V139" s="141"/>
      <c r="W139" s="138"/>
      <c r="X139" s="141"/>
      <c r="Y139" s="143"/>
      <c r="Z139" s="138"/>
      <c r="AA139" s="141"/>
      <c r="AB139" s="143"/>
      <c r="AC139" s="138"/>
      <c r="AD139" s="141"/>
      <c r="AE139" s="143"/>
    </row>
    <row r="140" spans="2:31" s="11" customFormat="1" ht="31.5" customHeight="1">
      <c r="B140" s="32" t="s">
        <v>196</v>
      </c>
      <c r="C140" s="356" t="s">
        <v>198</v>
      </c>
      <c r="D140" s="358"/>
      <c r="E140" s="26">
        <v>131</v>
      </c>
      <c r="F140" s="23">
        <f t="shared" si="12"/>
        <v>131</v>
      </c>
      <c r="G140" s="4" t="str">
        <f t="shared" si="13"/>
        <v>.</v>
      </c>
      <c r="H140" s="47" t="str">
        <f t="shared" si="11"/>
        <v>--</v>
      </c>
      <c r="I140" s="54" t="s">
        <v>197</v>
      </c>
      <c r="J140" s="21"/>
      <c r="K140" s="21"/>
      <c r="L140" s="49"/>
      <c r="M140" s="180"/>
      <c r="N140" s="139"/>
      <c r="O140" s="140"/>
      <c r="P140" s="141"/>
      <c r="Q140" s="147"/>
      <c r="R140" s="141"/>
      <c r="S140" s="142"/>
      <c r="T140" s="141"/>
      <c r="U140" s="141"/>
      <c r="V140" s="141"/>
      <c r="W140" s="138"/>
      <c r="X140" s="141"/>
      <c r="Y140" s="143"/>
      <c r="Z140" s="138"/>
      <c r="AA140" s="141"/>
      <c r="AB140" s="143"/>
      <c r="AC140" s="138"/>
      <c r="AD140" s="141"/>
      <c r="AE140" s="143"/>
    </row>
    <row r="141" spans="2:31" s="11" customFormat="1" ht="31.5" customHeight="1">
      <c r="B141" s="32"/>
      <c r="C141" s="83"/>
      <c r="D141" s="119"/>
      <c r="E141" s="120"/>
      <c r="F141" s="23" t="str">
        <f t="shared" si="12"/>
        <v/>
      </c>
      <c r="G141" s="4" t="str">
        <f t="shared" si="13"/>
        <v/>
      </c>
      <c r="H141" s="47" t="str">
        <f t="shared" si="11"/>
        <v/>
      </c>
      <c r="I141" s="54"/>
      <c r="J141" s="45"/>
      <c r="K141" s="45"/>
      <c r="L141" s="49"/>
      <c r="M141" s="180"/>
      <c r="N141" s="139"/>
      <c r="O141" s="140"/>
      <c r="P141" s="141"/>
      <c r="Q141" s="147"/>
      <c r="R141" s="141"/>
      <c r="S141" s="142"/>
      <c r="T141" s="141"/>
      <c r="U141" s="141"/>
      <c r="V141" s="141"/>
      <c r="W141" s="138"/>
      <c r="X141" s="141"/>
      <c r="Y141" s="143"/>
      <c r="Z141" s="138"/>
      <c r="AA141" s="141"/>
      <c r="AB141" s="143"/>
      <c r="AC141" s="138"/>
      <c r="AD141" s="141"/>
      <c r="AE141" s="143"/>
    </row>
    <row r="142" spans="2:31" s="11" customFormat="1" ht="31.5" customHeight="1">
      <c r="B142" s="32"/>
      <c r="C142" s="306"/>
      <c r="D142" s="307"/>
      <c r="E142" s="26"/>
      <c r="F142" s="23" t="str">
        <f t="shared" si="12"/>
        <v/>
      </c>
      <c r="G142" s="4" t="str">
        <f t="shared" si="13"/>
        <v/>
      </c>
      <c r="H142" s="47" t="str">
        <f t="shared" si="11"/>
        <v/>
      </c>
      <c r="I142" s="54"/>
      <c r="J142" s="21"/>
      <c r="K142" s="21"/>
      <c r="L142" s="46"/>
      <c r="M142" s="180"/>
      <c r="N142" s="139"/>
      <c r="O142" s="140"/>
      <c r="P142" s="141"/>
      <c r="Q142" s="147"/>
      <c r="R142" s="141"/>
      <c r="S142" s="142"/>
      <c r="T142" s="141"/>
      <c r="U142" s="141"/>
      <c r="V142" s="141"/>
      <c r="W142" s="138"/>
      <c r="X142" s="141"/>
      <c r="Y142" s="143"/>
      <c r="Z142" s="138"/>
      <c r="AA142" s="141"/>
      <c r="AB142" s="143"/>
      <c r="AC142" s="138"/>
      <c r="AD142" s="141"/>
      <c r="AE142" s="143"/>
    </row>
    <row r="143" spans="2:31" s="11" customFormat="1" ht="31.5" customHeight="1">
      <c r="B143" s="32"/>
      <c r="C143" s="310"/>
      <c r="D143" s="307"/>
      <c r="E143" s="26"/>
      <c r="F143" s="23" t="str">
        <f t="shared" si="12"/>
        <v/>
      </c>
      <c r="G143" s="4" t="str">
        <f t="shared" si="13"/>
        <v/>
      </c>
      <c r="H143" s="47" t="str">
        <f t="shared" si="11"/>
        <v/>
      </c>
      <c r="I143" s="6"/>
      <c r="J143" s="21"/>
      <c r="K143" s="21"/>
      <c r="L143" s="46"/>
      <c r="M143" s="138"/>
      <c r="N143" s="139"/>
      <c r="O143" s="140"/>
      <c r="P143" s="141"/>
      <c r="Q143" s="147"/>
      <c r="R143" s="141"/>
      <c r="S143" s="142"/>
      <c r="T143" s="141"/>
      <c r="U143" s="141"/>
      <c r="V143" s="141"/>
      <c r="W143" s="138"/>
      <c r="X143" s="141"/>
      <c r="Y143" s="143"/>
      <c r="Z143" s="138"/>
      <c r="AA143" s="141"/>
      <c r="AB143" s="143"/>
      <c r="AC143" s="138"/>
      <c r="AD143" s="141"/>
      <c r="AE143" s="143"/>
    </row>
    <row r="144" spans="2:31" s="11" customFormat="1" ht="31.5" customHeight="1">
      <c r="B144" s="61"/>
      <c r="C144" s="359"/>
      <c r="D144" s="312"/>
      <c r="E144" s="26"/>
      <c r="F144" s="23" t="str">
        <f t="shared" si="12"/>
        <v/>
      </c>
      <c r="G144" s="4" t="str">
        <f t="shared" si="13"/>
        <v/>
      </c>
      <c r="H144" s="47" t="str">
        <f t="shared" si="11"/>
        <v/>
      </c>
      <c r="I144" s="6"/>
      <c r="J144" s="21"/>
      <c r="K144" s="21"/>
      <c r="L144" s="72"/>
      <c r="M144" s="180"/>
      <c r="N144" s="139"/>
      <c r="O144" s="146"/>
      <c r="P144" s="141"/>
      <c r="Q144" s="142"/>
      <c r="R144" s="141"/>
      <c r="S144" s="142"/>
      <c r="T144" s="141"/>
      <c r="U144" s="141"/>
      <c r="V144" s="141"/>
      <c r="W144" s="138"/>
      <c r="X144" s="141"/>
      <c r="Y144" s="143"/>
      <c r="Z144" s="142"/>
      <c r="AA144" s="141"/>
      <c r="AB144" s="143"/>
      <c r="AC144" s="142"/>
      <c r="AD144" s="141"/>
      <c r="AE144" s="143"/>
    </row>
    <row r="145" spans="2:31" s="11" customFormat="1" ht="31.5" customHeight="1">
      <c r="B145" s="61"/>
      <c r="C145" s="75"/>
      <c r="D145" s="74"/>
      <c r="E145" s="26"/>
      <c r="F145" s="23" t="str">
        <f t="shared" si="12"/>
        <v/>
      </c>
      <c r="G145" s="4" t="str">
        <f t="shared" si="13"/>
        <v/>
      </c>
      <c r="H145" s="47" t="str">
        <f t="shared" si="11"/>
        <v/>
      </c>
      <c r="I145" s="6"/>
      <c r="J145" s="21"/>
      <c r="K145" s="21"/>
      <c r="L145" s="46"/>
      <c r="M145" s="184"/>
      <c r="N145" s="139"/>
      <c r="O145" s="146"/>
      <c r="P145" s="141"/>
      <c r="Q145" s="142"/>
      <c r="R145" s="141"/>
      <c r="S145" s="142"/>
      <c r="T145" s="141"/>
      <c r="U145" s="141"/>
      <c r="V145" s="141"/>
      <c r="W145" s="142"/>
      <c r="X145" s="141"/>
      <c r="Y145" s="143"/>
      <c r="Z145" s="142"/>
      <c r="AA145" s="141"/>
      <c r="AB145" s="143"/>
      <c r="AC145" s="142"/>
      <c r="AD145" s="141"/>
      <c r="AE145" s="143"/>
    </row>
    <row r="146" spans="2:31" s="11" customFormat="1" ht="31.5" customHeight="1">
      <c r="B146" s="61"/>
      <c r="C146" s="75"/>
      <c r="D146" s="74"/>
      <c r="E146" s="26"/>
      <c r="F146" s="23" t="str">
        <f t="shared" si="12"/>
        <v/>
      </c>
      <c r="G146" s="4" t="str">
        <f t="shared" si="13"/>
        <v/>
      </c>
      <c r="H146" s="47" t="str">
        <f t="shared" si="11"/>
        <v/>
      </c>
      <c r="I146" s="6"/>
      <c r="J146" s="21"/>
      <c r="K146" s="21"/>
      <c r="L146" s="46"/>
      <c r="M146" s="184"/>
      <c r="N146" s="139"/>
      <c r="O146" s="150"/>
      <c r="P146" s="141"/>
      <c r="Q146" s="142"/>
      <c r="R146" s="141"/>
      <c r="S146" s="142"/>
      <c r="T146" s="141"/>
      <c r="U146" s="141"/>
      <c r="V146" s="141"/>
      <c r="W146" s="142"/>
      <c r="X146" s="141"/>
      <c r="Y146" s="143"/>
      <c r="Z146" s="142"/>
      <c r="AA146" s="141"/>
      <c r="AB146" s="143"/>
      <c r="AC146" s="142"/>
      <c r="AD146" s="141"/>
      <c r="AE146" s="143"/>
    </row>
    <row r="147" spans="2:31" s="11" customFormat="1" ht="31.5" customHeight="1">
      <c r="B147" s="61"/>
      <c r="C147" s="75"/>
      <c r="D147" s="74"/>
      <c r="E147" s="26"/>
      <c r="F147" s="23" t="str">
        <f t="shared" si="12"/>
        <v/>
      </c>
      <c r="G147" s="4" t="str">
        <f t="shared" si="13"/>
        <v/>
      </c>
      <c r="H147" s="47" t="str">
        <f t="shared" si="11"/>
        <v/>
      </c>
      <c r="I147" s="6"/>
      <c r="J147" s="21"/>
      <c r="K147" s="21"/>
      <c r="L147" s="46"/>
      <c r="M147" s="140"/>
      <c r="N147" s="139"/>
      <c r="O147" s="150"/>
      <c r="P147" s="141"/>
      <c r="Q147" s="142"/>
      <c r="R147" s="141"/>
      <c r="S147" s="142"/>
      <c r="T147" s="141"/>
      <c r="U147" s="141"/>
      <c r="V147" s="141"/>
      <c r="W147" s="142"/>
      <c r="X147" s="141"/>
      <c r="Y147" s="143"/>
      <c r="Z147" s="142"/>
      <c r="AA147" s="141"/>
      <c r="AB147" s="143"/>
      <c r="AC147" s="142"/>
      <c r="AD147" s="141"/>
      <c r="AE147" s="143"/>
    </row>
    <row r="148" spans="2:31" s="11" customFormat="1" ht="31.5" customHeight="1">
      <c r="B148" s="32"/>
      <c r="C148" s="306"/>
      <c r="D148" s="307"/>
      <c r="E148" s="26"/>
      <c r="F148" s="23" t="str">
        <f t="shared" si="12"/>
        <v/>
      </c>
      <c r="G148" s="4" t="str">
        <f t="shared" si="13"/>
        <v/>
      </c>
      <c r="H148" s="47" t="str">
        <f t="shared" si="11"/>
        <v/>
      </c>
      <c r="I148" s="6"/>
      <c r="J148" s="21"/>
      <c r="K148" s="21"/>
      <c r="L148" s="49"/>
      <c r="M148" s="180"/>
      <c r="N148" s="139"/>
      <c r="O148" s="140"/>
      <c r="P148" s="141"/>
      <c r="Q148" s="142"/>
      <c r="R148" s="141"/>
      <c r="S148" s="142"/>
      <c r="T148" s="141"/>
      <c r="U148" s="141"/>
      <c r="V148" s="141"/>
      <c r="W148" s="138"/>
      <c r="X148" s="141"/>
      <c r="Y148" s="143"/>
      <c r="Z148" s="138"/>
      <c r="AA148" s="141"/>
      <c r="AB148" s="143"/>
      <c r="AC148" s="138"/>
      <c r="AD148" s="141"/>
      <c r="AE148" s="143"/>
    </row>
    <row r="149" spans="2:31" s="11" customFormat="1" ht="31.5" customHeight="1">
      <c r="B149" s="32"/>
      <c r="C149" s="310"/>
      <c r="D149" s="307"/>
      <c r="E149" s="26"/>
      <c r="F149" s="23" t="str">
        <f t="shared" si="12"/>
        <v/>
      </c>
      <c r="G149" s="4" t="str">
        <f t="shared" si="13"/>
        <v/>
      </c>
      <c r="H149" s="47" t="str">
        <f t="shared" si="11"/>
        <v/>
      </c>
      <c r="I149" s="6"/>
      <c r="J149" s="21"/>
      <c r="K149" s="21"/>
      <c r="L149" s="49"/>
      <c r="M149" s="138"/>
      <c r="N149" s="139"/>
      <c r="O149" s="140"/>
      <c r="P149" s="141"/>
      <c r="Q149" s="142"/>
      <c r="R149" s="141"/>
      <c r="S149" s="142"/>
      <c r="T149" s="141"/>
      <c r="U149" s="141"/>
      <c r="V149" s="141"/>
      <c r="W149" s="138"/>
      <c r="X149" s="141"/>
      <c r="Y149" s="143"/>
      <c r="Z149" s="138"/>
      <c r="AA149" s="141"/>
      <c r="AB149" s="143"/>
      <c r="AC149" s="138"/>
      <c r="AD149" s="141"/>
      <c r="AE149" s="143"/>
    </row>
    <row r="150" spans="2:31" s="11" customFormat="1" ht="31.5" customHeight="1">
      <c r="B150" s="32"/>
      <c r="C150" s="356"/>
      <c r="D150" s="357"/>
      <c r="E150" s="26"/>
      <c r="F150" s="23" t="str">
        <f t="shared" si="12"/>
        <v/>
      </c>
      <c r="G150" s="4" t="str">
        <f t="shared" si="13"/>
        <v/>
      </c>
      <c r="H150" s="47" t="str">
        <f t="shared" si="11"/>
        <v/>
      </c>
      <c r="I150" s="54"/>
      <c r="J150" s="21"/>
      <c r="K150" s="21"/>
      <c r="L150" s="72"/>
      <c r="M150" s="180"/>
      <c r="N150" s="139"/>
      <c r="O150" s="140"/>
      <c r="P150" s="141"/>
      <c r="Q150" s="142"/>
      <c r="R150" s="141"/>
      <c r="S150" s="142"/>
      <c r="T150" s="141"/>
      <c r="U150" s="141"/>
      <c r="V150" s="141"/>
      <c r="W150" s="138"/>
      <c r="X150" s="141"/>
      <c r="Y150" s="143"/>
      <c r="Z150" s="138"/>
      <c r="AA150" s="141"/>
      <c r="AB150" s="143"/>
      <c r="AC150" s="138"/>
      <c r="AD150" s="141"/>
      <c r="AE150" s="143"/>
    </row>
    <row r="151" spans="2:31" s="11" customFormat="1" ht="31.5" customHeight="1">
      <c r="B151" s="32"/>
      <c r="C151" s="356"/>
      <c r="D151" s="358"/>
      <c r="E151" s="26"/>
      <c r="F151" s="23" t="str">
        <f t="shared" si="12"/>
        <v/>
      </c>
      <c r="G151" s="4" t="str">
        <f t="shared" si="13"/>
        <v/>
      </c>
      <c r="H151" s="47" t="str">
        <f t="shared" si="11"/>
        <v/>
      </c>
      <c r="I151" s="54"/>
      <c r="J151" s="21"/>
      <c r="K151" s="21"/>
      <c r="L151" s="49"/>
      <c r="M151" s="180"/>
      <c r="N151" s="139"/>
      <c r="O151" s="140"/>
      <c r="P151" s="141"/>
      <c r="Q151" s="147"/>
      <c r="R151" s="141"/>
      <c r="S151" s="142"/>
      <c r="T151" s="141"/>
      <c r="U151" s="141"/>
      <c r="V151" s="141"/>
      <c r="W151" s="138"/>
      <c r="X151" s="141"/>
      <c r="Y151" s="143"/>
      <c r="Z151" s="138"/>
      <c r="AA151" s="141"/>
      <c r="AB151" s="143"/>
      <c r="AC151" s="138"/>
      <c r="AD151" s="141"/>
      <c r="AE151" s="143"/>
    </row>
    <row r="152" spans="2:31" s="11" customFormat="1" ht="31.5" customHeight="1">
      <c r="B152" s="118"/>
      <c r="C152" s="310"/>
      <c r="D152" s="307"/>
      <c r="E152" s="71"/>
      <c r="F152" s="23" t="str">
        <f t="shared" si="12"/>
        <v/>
      </c>
      <c r="G152" s="4" t="str">
        <f t="shared" si="13"/>
        <v/>
      </c>
      <c r="H152" s="47" t="str">
        <f t="shared" si="11"/>
        <v/>
      </c>
      <c r="I152" s="54"/>
      <c r="J152" s="45"/>
      <c r="K152" s="45"/>
      <c r="L152" s="49"/>
      <c r="M152" s="180"/>
      <c r="N152" s="139"/>
      <c r="O152" s="140"/>
      <c r="P152" s="141"/>
      <c r="Q152" s="147"/>
      <c r="R152" s="141"/>
      <c r="S152" s="142"/>
      <c r="T152" s="141"/>
      <c r="U152" s="141"/>
      <c r="V152" s="141"/>
      <c r="W152" s="138"/>
      <c r="X152" s="141"/>
      <c r="Y152" s="143"/>
      <c r="Z152" s="138"/>
      <c r="AA152" s="141"/>
      <c r="AB152" s="143"/>
      <c r="AC152" s="138"/>
      <c r="AD152" s="141"/>
      <c r="AE152" s="143"/>
    </row>
    <row r="153" spans="2:31" s="11" customFormat="1" ht="31.5" customHeight="1">
      <c r="B153" s="65" t="s">
        <v>168</v>
      </c>
      <c r="C153" s="360"/>
      <c r="D153" s="307"/>
      <c r="E153" s="26"/>
      <c r="F153" s="23" t="str">
        <f t="shared" si="12"/>
        <v/>
      </c>
      <c r="G153" s="4" t="str">
        <f t="shared" si="13"/>
        <v/>
      </c>
      <c r="H153" s="47" t="str">
        <f t="shared" si="11"/>
        <v/>
      </c>
      <c r="I153" s="6"/>
      <c r="J153" s="21"/>
      <c r="K153" s="21"/>
      <c r="L153" s="46"/>
      <c r="M153" s="140"/>
      <c r="N153" s="139"/>
      <c r="O153" s="146"/>
      <c r="P153" s="141"/>
      <c r="Q153" s="142"/>
      <c r="R153" s="141"/>
      <c r="S153" s="142"/>
      <c r="T153" s="141"/>
      <c r="U153" s="141"/>
      <c r="V153" s="141"/>
      <c r="W153" s="142"/>
      <c r="X153" s="141"/>
      <c r="Y153" s="143"/>
      <c r="Z153" s="142"/>
      <c r="AA153" s="141"/>
      <c r="AB153" s="143"/>
      <c r="AC153" s="142"/>
      <c r="AD153" s="141"/>
      <c r="AE153" s="143"/>
    </row>
    <row r="154" spans="2:31" s="11" customFormat="1" ht="31.5" customHeight="1">
      <c r="B154" s="32" t="str">
        <f>B24</f>
        <v>　５．機械設備工事</v>
      </c>
      <c r="C154" s="306" t="s">
        <v>83</v>
      </c>
      <c r="D154" s="307"/>
      <c r="E154" s="92"/>
      <c r="F154" s="23" t="str">
        <f t="shared" si="12"/>
        <v/>
      </c>
      <c r="G154" s="4" t="str">
        <f t="shared" si="13"/>
        <v/>
      </c>
      <c r="H154" s="47" t="str">
        <f t="shared" si="11"/>
        <v/>
      </c>
      <c r="I154" s="94"/>
      <c r="J154" s="95"/>
      <c r="K154" s="95"/>
      <c r="L154" s="96"/>
      <c r="M154" s="184"/>
      <c r="N154" s="139"/>
      <c r="O154" s="140"/>
      <c r="P154" s="141"/>
      <c r="Q154" s="142"/>
      <c r="R154" s="141"/>
      <c r="S154" s="142"/>
      <c r="T154" s="141"/>
      <c r="U154" s="141"/>
      <c r="V154" s="141"/>
      <c r="W154" s="144"/>
      <c r="X154" s="141"/>
      <c r="Y154" s="145"/>
      <c r="Z154" s="144"/>
      <c r="AA154" s="141"/>
      <c r="AB154" s="145"/>
      <c r="AC154" s="144"/>
      <c r="AD154" s="141"/>
      <c r="AE154" s="145"/>
    </row>
    <row r="155" spans="2:31" s="11" customFormat="1" ht="31.5" customHeight="1">
      <c r="B155" s="93" t="s">
        <v>255</v>
      </c>
      <c r="C155" s="308"/>
      <c r="D155" s="309"/>
      <c r="E155" s="92"/>
      <c r="F155" s="23" t="str">
        <f t="shared" si="12"/>
        <v/>
      </c>
      <c r="G155" s="4" t="str">
        <f t="shared" si="13"/>
        <v/>
      </c>
      <c r="H155" s="47" t="str">
        <f t="shared" si="11"/>
        <v/>
      </c>
      <c r="I155" s="94"/>
      <c r="J155" s="95"/>
      <c r="K155" s="95"/>
      <c r="L155" s="96"/>
      <c r="M155" s="180"/>
      <c r="N155" s="139"/>
      <c r="O155" s="140"/>
      <c r="P155" s="141"/>
      <c r="Q155" s="147"/>
      <c r="R155" s="141"/>
      <c r="S155" s="142"/>
      <c r="T155" s="141"/>
      <c r="U155" s="141"/>
      <c r="V155" s="141"/>
      <c r="W155" s="142"/>
      <c r="X155" s="141"/>
      <c r="Y155" s="143"/>
      <c r="Z155" s="142"/>
      <c r="AA155" s="141"/>
      <c r="AB155" s="143"/>
      <c r="AC155" s="142"/>
      <c r="AD155" s="141"/>
      <c r="AE155" s="143"/>
    </row>
    <row r="156" spans="2:31" s="11" customFormat="1" ht="31.5" customHeight="1">
      <c r="B156" s="97" t="s">
        <v>256</v>
      </c>
      <c r="C156" s="308" t="s">
        <v>257</v>
      </c>
      <c r="D156" s="309"/>
      <c r="E156" s="92">
        <v>1</v>
      </c>
      <c r="F156" s="23">
        <f t="shared" si="12"/>
        <v>1</v>
      </c>
      <c r="G156" s="4" t="str">
        <f t="shared" si="13"/>
        <v>.</v>
      </c>
      <c r="H156" s="47" t="str">
        <f t="shared" si="11"/>
        <v>--</v>
      </c>
      <c r="I156" s="94" t="s">
        <v>258</v>
      </c>
      <c r="J156" s="95"/>
      <c r="K156" s="95"/>
      <c r="L156" s="96" t="s">
        <v>259</v>
      </c>
      <c r="M156" s="180"/>
      <c r="N156" s="139"/>
      <c r="O156" s="140"/>
      <c r="P156" s="141"/>
      <c r="Q156" s="147"/>
      <c r="R156" s="141"/>
      <c r="S156" s="142"/>
      <c r="T156" s="141"/>
      <c r="U156" s="141"/>
      <c r="V156" s="141"/>
      <c r="W156" s="142"/>
      <c r="X156" s="141"/>
      <c r="Y156" s="143"/>
      <c r="Z156" s="142"/>
      <c r="AA156" s="141"/>
      <c r="AB156" s="143"/>
      <c r="AC156" s="142"/>
      <c r="AD156" s="141"/>
      <c r="AE156" s="143"/>
    </row>
    <row r="157" spans="2:31" s="11" customFormat="1" ht="31.5" customHeight="1">
      <c r="B157" s="98" t="s">
        <v>315</v>
      </c>
      <c r="C157" s="116" t="s">
        <v>260</v>
      </c>
      <c r="D157" s="102"/>
      <c r="E157" s="50">
        <v>1</v>
      </c>
      <c r="F157" s="23">
        <f t="shared" si="12"/>
        <v>1</v>
      </c>
      <c r="G157" s="4" t="str">
        <f t="shared" si="13"/>
        <v>.</v>
      </c>
      <c r="H157" s="47">
        <f t="shared" si="11"/>
        <v>0</v>
      </c>
      <c r="I157" s="100" t="s">
        <v>319</v>
      </c>
      <c r="J157" s="95"/>
      <c r="K157" s="95"/>
      <c r="L157" s="101" t="s">
        <v>259</v>
      </c>
      <c r="M157" s="180"/>
      <c r="N157" s="139"/>
      <c r="O157" s="140"/>
      <c r="P157" s="141"/>
      <c r="Q157" s="147"/>
      <c r="R157" s="141"/>
      <c r="S157" s="142"/>
      <c r="T157" s="141"/>
      <c r="U157" s="141"/>
      <c r="V157" s="141"/>
      <c r="W157" s="142"/>
      <c r="X157" s="141"/>
      <c r="Y157" s="143"/>
      <c r="Z157" s="142"/>
      <c r="AA157" s="141"/>
      <c r="AB157" s="143"/>
      <c r="AC157" s="142"/>
      <c r="AD157" s="141"/>
      <c r="AE157" s="143"/>
    </row>
    <row r="158" spans="2:31" s="11" customFormat="1" ht="31.5" customHeight="1">
      <c r="B158" s="98" t="s">
        <v>262</v>
      </c>
      <c r="C158" s="116" t="s">
        <v>263</v>
      </c>
      <c r="D158" s="102"/>
      <c r="E158" s="50">
        <v>1</v>
      </c>
      <c r="F158" s="23">
        <f t="shared" si="12"/>
        <v>1</v>
      </c>
      <c r="G158" s="4" t="str">
        <f t="shared" si="13"/>
        <v>.</v>
      </c>
      <c r="H158" s="47">
        <f t="shared" si="11"/>
        <v>0</v>
      </c>
      <c r="I158" s="100" t="s">
        <v>320</v>
      </c>
      <c r="J158" s="95"/>
      <c r="K158" s="95"/>
      <c r="L158" s="101" t="s">
        <v>259</v>
      </c>
      <c r="M158" s="180"/>
      <c r="N158" s="139"/>
      <c r="O158" s="140"/>
      <c r="P158" s="141"/>
      <c r="Q158" s="147"/>
      <c r="R158" s="141"/>
      <c r="S158" s="142"/>
      <c r="T158" s="141"/>
      <c r="U158" s="141"/>
      <c r="V158" s="141"/>
      <c r="W158" s="142"/>
      <c r="X158" s="141"/>
      <c r="Y158" s="143"/>
      <c r="Z158" s="142"/>
      <c r="AA158" s="141"/>
      <c r="AB158" s="143"/>
      <c r="AC158" s="142"/>
      <c r="AD158" s="141"/>
      <c r="AE158" s="143"/>
    </row>
    <row r="159" spans="2:31" s="11" customFormat="1" ht="31.5" customHeight="1">
      <c r="B159" s="98" t="s">
        <v>264</v>
      </c>
      <c r="C159" s="116" t="s">
        <v>265</v>
      </c>
      <c r="D159" s="102"/>
      <c r="E159" s="50">
        <v>1</v>
      </c>
      <c r="F159" s="23">
        <f t="shared" si="12"/>
        <v>1</v>
      </c>
      <c r="G159" s="4" t="str">
        <f t="shared" si="13"/>
        <v>.</v>
      </c>
      <c r="H159" s="47" t="str">
        <f t="shared" si="11"/>
        <v>--</v>
      </c>
      <c r="I159" s="100" t="s">
        <v>266</v>
      </c>
      <c r="J159" s="95"/>
      <c r="K159" s="95"/>
      <c r="L159" s="103" t="s">
        <v>267</v>
      </c>
      <c r="M159" s="180"/>
      <c r="N159" s="139"/>
      <c r="O159" s="140"/>
      <c r="P159" s="141"/>
      <c r="Q159" s="147"/>
      <c r="R159" s="141"/>
      <c r="S159" s="142"/>
      <c r="T159" s="141"/>
      <c r="U159" s="141"/>
      <c r="V159" s="141"/>
      <c r="W159" s="142"/>
      <c r="X159" s="141"/>
      <c r="Y159" s="143"/>
      <c r="Z159" s="142"/>
      <c r="AA159" s="141"/>
      <c r="AB159" s="143"/>
      <c r="AC159" s="142"/>
      <c r="AD159" s="141"/>
      <c r="AE159" s="143"/>
    </row>
    <row r="160" spans="2:31" s="11" customFormat="1" ht="31.5" customHeight="1">
      <c r="B160" s="97" t="s">
        <v>268</v>
      </c>
      <c r="C160" s="109" t="s">
        <v>269</v>
      </c>
      <c r="D160" s="110"/>
      <c r="E160" s="92">
        <v>1</v>
      </c>
      <c r="F160" s="23">
        <f t="shared" si="12"/>
        <v>1</v>
      </c>
      <c r="G160" s="4" t="str">
        <f t="shared" si="13"/>
        <v>.</v>
      </c>
      <c r="H160" s="47" t="str">
        <f t="shared" si="11"/>
        <v>--</v>
      </c>
      <c r="I160" s="94" t="s">
        <v>266</v>
      </c>
      <c r="J160" s="95"/>
      <c r="K160" s="95"/>
      <c r="L160" s="96"/>
      <c r="M160" s="180"/>
      <c r="N160" s="139"/>
      <c r="O160" s="140"/>
      <c r="P160" s="141"/>
      <c r="Q160" s="147"/>
      <c r="R160" s="141"/>
      <c r="S160" s="142"/>
      <c r="T160" s="141"/>
      <c r="U160" s="141"/>
      <c r="V160" s="141"/>
      <c r="W160" s="142"/>
      <c r="X160" s="141"/>
      <c r="Y160" s="143"/>
      <c r="Z160" s="142"/>
      <c r="AA160" s="141"/>
      <c r="AB160" s="143"/>
      <c r="AC160" s="142"/>
      <c r="AD160" s="141"/>
      <c r="AE160" s="143"/>
    </row>
    <row r="161" spans="2:31" s="11" customFormat="1" ht="31.5" customHeight="1">
      <c r="B161" s="97" t="s">
        <v>270</v>
      </c>
      <c r="C161" s="109" t="s">
        <v>271</v>
      </c>
      <c r="D161" s="110"/>
      <c r="E161" s="92">
        <v>3</v>
      </c>
      <c r="F161" s="23">
        <f t="shared" si="12"/>
        <v>3</v>
      </c>
      <c r="G161" s="4" t="str">
        <f t="shared" si="13"/>
        <v>.</v>
      </c>
      <c r="H161" s="47" t="str">
        <f t="shared" si="11"/>
        <v>--</v>
      </c>
      <c r="I161" s="94" t="s">
        <v>272</v>
      </c>
      <c r="J161" s="95"/>
      <c r="K161" s="95"/>
      <c r="L161" s="96"/>
      <c r="M161" s="138"/>
      <c r="N161" s="139"/>
      <c r="O161" s="140"/>
      <c r="P161" s="141"/>
      <c r="Q161" s="147"/>
      <c r="R161" s="141"/>
      <c r="S161" s="142"/>
      <c r="T161" s="141"/>
      <c r="U161" s="141"/>
      <c r="V161" s="141"/>
      <c r="W161" s="142"/>
      <c r="X161" s="141"/>
      <c r="Y161" s="143"/>
      <c r="Z161" s="142"/>
      <c r="AA161" s="141"/>
      <c r="AB161" s="143"/>
      <c r="AC161" s="142"/>
      <c r="AD161" s="141"/>
      <c r="AE161" s="143"/>
    </row>
    <row r="162" spans="2:31" s="11" customFormat="1" ht="31.5" customHeight="1">
      <c r="B162" s="97" t="s">
        <v>270</v>
      </c>
      <c r="C162" s="109" t="s">
        <v>273</v>
      </c>
      <c r="D162" s="110"/>
      <c r="E162" s="92">
        <v>3</v>
      </c>
      <c r="F162" s="23">
        <f t="shared" si="12"/>
        <v>3</v>
      </c>
      <c r="G162" s="4" t="str">
        <f t="shared" si="13"/>
        <v>.</v>
      </c>
      <c r="H162" s="47" t="str">
        <f t="shared" si="11"/>
        <v>--</v>
      </c>
      <c r="I162" s="94" t="s">
        <v>272</v>
      </c>
      <c r="J162" s="95"/>
      <c r="K162" s="95"/>
      <c r="L162" s="96"/>
      <c r="M162" s="180"/>
      <c r="N162" s="139"/>
      <c r="O162" s="140"/>
      <c r="P162" s="141"/>
      <c r="Q162" s="147"/>
      <c r="R162" s="141"/>
      <c r="S162" s="142"/>
      <c r="T162" s="141"/>
      <c r="U162" s="141"/>
      <c r="V162" s="141"/>
      <c r="W162" s="142"/>
      <c r="X162" s="141"/>
      <c r="Y162" s="143"/>
      <c r="Z162" s="142"/>
      <c r="AA162" s="141"/>
      <c r="AB162" s="143"/>
      <c r="AC162" s="142"/>
      <c r="AD162" s="141"/>
      <c r="AE162" s="143"/>
    </row>
    <row r="163" spans="2:31" s="11" customFormat="1" ht="31.5" customHeight="1">
      <c r="B163" s="97" t="s">
        <v>274</v>
      </c>
      <c r="C163" s="308" t="s">
        <v>275</v>
      </c>
      <c r="D163" s="345"/>
      <c r="E163" s="92">
        <v>1</v>
      </c>
      <c r="F163" s="23">
        <f t="shared" si="12"/>
        <v>1</v>
      </c>
      <c r="G163" s="4" t="str">
        <f t="shared" si="13"/>
        <v>.</v>
      </c>
      <c r="H163" s="47" t="str">
        <f t="shared" si="11"/>
        <v>--</v>
      </c>
      <c r="I163" s="94" t="s">
        <v>272</v>
      </c>
      <c r="J163" s="95"/>
      <c r="K163" s="95"/>
      <c r="L163" s="96"/>
      <c r="M163" s="180"/>
      <c r="N163" s="139"/>
      <c r="O163" s="140"/>
      <c r="P163" s="141"/>
      <c r="Q163" s="147"/>
      <c r="R163" s="141"/>
      <c r="S163" s="142"/>
      <c r="T163" s="141"/>
      <c r="U163" s="141"/>
      <c r="V163" s="141"/>
      <c r="W163" s="142"/>
      <c r="X163" s="141"/>
      <c r="Y163" s="143"/>
      <c r="Z163" s="142"/>
      <c r="AA163" s="141"/>
      <c r="AB163" s="143"/>
      <c r="AC163" s="142"/>
      <c r="AD163" s="141"/>
      <c r="AE163" s="143"/>
    </row>
    <row r="164" spans="2:31" s="11" customFormat="1" ht="31.5" customHeight="1">
      <c r="B164" s="97" t="s">
        <v>274</v>
      </c>
      <c r="C164" s="308" t="s">
        <v>276</v>
      </c>
      <c r="D164" s="345"/>
      <c r="E164" s="92">
        <v>1</v>
      </c>
      <c r="F164" s="23">
        <f t="shared" si="12"/>
        <v>1</v>
      </c>
      <c r="G164" s="4" t="str">
        <f t="shared" si="13"/>
        <v>.</v>
      </c>
      <c r="H164" s="47" t="str">
        <f t="shared" si="11"/>
        <v>--</v>
      </c>
      <c r="I164" s="94" t="s">
        <v>272</v>
      </c>
      <c r="J164" s="95"/>
      <c r="K164" s="95"/>
      <c r="L164" s="96"/>
      <c r="M164" s="180"/>
      <c r="N164" s="139"/>
      <c r="O164" s="140"/>
      <c r="P164" s="141"/>
      <c r="Q164" s="147"/>
      <c r="R164" s="141"/>
      <c r="S164" s="142"/>
      <c r="T164" s="141"/>
      <c r="U164" s="141"/>
      <c r="V164" s="141"/>
      <c r="W164" s="142"/>
      <c r="X164" s="141"/>
      <c r="Y164" s="143"/>
      <c r="Z164" s="142"/>
      <c r="AA164" s="141"/>
      <c r="AB164" s="143"/>
      <c r="AC164" s="142"/>
      <c r="AD164" s="141"/>
      <c r="AE164" s="143"/>
    </row>
    <row r="165" spans="2:31" s="11" customFormat="1" ht="31.5" customHeight="1">
      <c r="B165" s="97" t="s">
        <v>274</v>
      </c>
      <c r="C165" s="308" t="s">
        <v>277</v>
      </c>
      <c r="D165" s="345"/>
      <c r="E165" s="92">
        <v>3</v>
      </c>
      <c r="F165" s="23">
        <f t="shared" si="12"/>
        <v>3</v>
      </c>
      <c r="G165" s="4" t="str">
        <f t="shared" si="13"/>
        <v>.</v>
      </c>
      <c r="H165" s="47" t="str">
        <f t="shared" si="11"/>
        <v>--</v>
      </c>
      <c r="I165" s="94" t="s">
        <v>272</v>
      </c>
      <c r="J165" s="95"/>
      <c r="K165" s="95"/>
      <c r="L165" s="96"/>
      <c r="M165" s="180"/>
      <c r="N165" s="139"/>
      <c r="O165" s="140"/>
      <c r="P165" s="141"/>
      <c r="Q165" s="147"/>
      <c r="R165" s="141"/>
      <c r="S165" s="142"/>
      <c r="T165" s="141"/>
      <c r="U165" s="141"/>
      <c r="V165" s="141"/>
      <c r="W165" s="142"/>
      <c r="X165" s="141"/>
      <c r="Y165" s="143"/>
      <c r="Z165" s="142"/>
      <c r="AA165" s="141"/>
      <c r="AB165" s="143"/>
      <c r="AC165" s="142"/>
      <c r="AD165" s="141"/>
      <c r="AE165" s="143"/>
    </row>
    <row r="166" spans="2:31" s="11" customFormat="1" ht="31.5" customHeight="1">
      <c r="B166" s="97" t="s">
        <v>278</v>
      </c>
      <c r="C166" s="308" t="s">
        <v>279</v>
      </c>
      <c r="D166" s="345"/>
      <c r="E166" s="92">
        <v>1</v>
      </c>
      <c r="F166" s="23">
        <f t="shared" si="12"/>
        <v>1</v>
      </c>
      <c r="G166" s="4" t="str">
        <f t="shared" si="13"/>
        <v>.</v>
      </c>
      <c r="H166" s="47" t="str">
        <f t="shared" si="11"/>
        <v>--</v>
      </c>
      <c r="I166" s="94" t="s">
        <v>280</v>
      </c>
      <c r="J166" s="95"/>
      <c r="K166" s="95"/>
      <c r="L166" s="96"/>
      <c r="M166" s="180"/>
      <c r="N166" s="139"/>
      <c r="O166" s="140"/>
      <c r="P166" s="141"/>
      <c r="Q166" s="147"/>
      <c r="R166" s="141"/>
      <c r="S166" s="142"/>
      <c r="T166" s="141"/>
      <c r="U166" s="141"/>
      <c r="V166" s="141"/>
      <c r="W166" s="142"/>
      <c r="X166" s="141"/>
      <c r="Y166" s="143"/>
      <c r="Z166" s="142"/>
      <c r="AA166" s="141"/>
      <c r="AB166" s="143"/>
      <c r="AC166" s="142"/>
      <c r="AD166" s="141"/>
      <c r="AE166" s="143"/>
    </row>
    <row r="167" spans="2:31" s="11" customFormat="1" ht="31.5" customHeight="1">
      <c r="B167" s="97" t="s">
        <v>281</v>
      </c>
      <c r="C167" s="308" t="s">
        <v>282</v>
      </c>
      <c r="D167" s="345"/>
      <c r="E167" s="92">
        <v>1</v>
      </c>
      <c r="F167" s="23">
        <f t="shared" si="12"/>
        <v>1</v>
      </c>
      <c r="G167" s="4" t="str">
        <f t="shared" si="13"/>
        <v>.</v>
      </c>
      <c r="H167" s="47" t="str">
        <f t="shared" si="11"/>
        <v>--</v>
      </c>
      <c r="I167" s="94" t="s">
        <v>280</v>
      </c>
      <c r="J167" s="95"/>
      <c r="K167" s="95"/>
      <c r="L167" s="96"/>
      <c r="M167" s="180"/>
      <c r="N167" s="139"/>
      <c r="O167" s="140"/>
      <c r="P167" s="141"/>
      <c r="Q167" s="147"/>
      <c r="R167" s="141"/>
      <c r="S167" s="142"/>
      <c r="T167" s="141"/>
      <c r="U167" s="141"/>
      <c r="V167" s="141"/>
      <c r="W167" s="142"/>
      <c r="X167" s="141"/>
      <c r="Y167" s="143"/>
      <c r="Z167" s="142"/>
      <c r="AA167" s="141"/>
      <c r="AB167" s="143"/>
      <c r="AC167" s="142"/>
      <c r="AD167" s="141"/>
      <c r="AE167" s="143"/>
    </row>
    <row r="168" spans="2:31" s="11" customFormat="1" ht="31.5" customHeight="1">
      <c r="B168" s="97" t="s">
        <v>283</v>
      </c>
      <c r="C168" s="108" t="s">
        <v>284</v>
      </c>
      <c r="D168" s="110"/>
      <c r="E168" s="92">
        <v>1</v>
      </c>
      <c r="F168" s="23">
        <f t="shared" si="12"/>
        <v>1</v>
      </c>
      <c r="G168" s="4" t="str">
        <f t="shared" si="13"/>
        <v>.</v>
      </c>
      <c r="H168" s="47">
        <f t="shared" si="11"/>
        <v>0</v>
      </c>
      <c r="I168" s="94" t="s">
        <v>261</v>
      </c>
      <c r="J168" s="95"/>
      <c r="K168" s="95"/>
      <c r="L168" s="96" t="s">
        <v>141</v>
      </c>
      <c r="M168" s="180"/>
      <c r="N168" s="139"/>
      <c r="O168" s="140"/>
      <c r="P168" s="141"/>
      <c r="Q168" s="147"/>
      <c r="R168" s="141"/>
      <c r="S168" s="142"/>
      <c r="T168" s="141"/>
      <c r="U168" s="141"/>
      <c r="V168" s="141"/>
      <c r="W168" s="142"/>
      <c r="X168" s="141"/>
      <c r="Y168" s="143"/>
      <c r="Z168" s="142"/>
      <c r="AA168" s="141"/>
      <c r="AB168" s="143"/>
      <c r="AC168" s="142"/>
      <c r="AD168" s="141"/>
      <c r="AE168" s="143"/>
    </row>
    <row r="169" spans="2:31" s="11" customFormat="1" ht="31.5" customHeight="1">
      <c r="B169" s="97" t="s">
        <v>285</v>
      </c>
      <c r="C169" s="109"/>
      <c r="D169" s="110"/>
      <c r="E169" s="92">
        <v>1</v>
      </c>
      <c r="F169" s="23">
        <f t="shared" si="12"/>
        <v>1</v>
      </c>
      <c r="G169" s="4" t="str">
        <f t="shared" si="13"/>
        <v>.</v>
      </c>
      <c r="H169" s="47" t="str">
        <f t="shared" si="11"/>
        <v>--</v>
      </c>
      <c r="I169" s="94" t="s">
        <v>266</v>
      </c>
      <c r="J169" s="95"/>
      <c r="K169" s="95"/>
      <c r="L169" s="96"/>
      <c r="M169" s="180"/>
      <c r="N169" s="139"/>
      <c r="O169" s="140"/>
      <c r="P169" s="141"/>
      <c r="Q169" s="147"/>
      <c r="R169" s="141"/>
      <c r="S169" s="142"/>
      <c r="T169" s="141"/>
      <c r="U169" s="141"/>
      <c r="V169" s="141"/>
      <c r="W169" s="142"/>
      <c r="X169" s="141"/>
      <c r="Y169" s="143"/>
      <c r="Z169" s="142"/>
      <c r="AA169" s="141"/>
      <c r="AB169" s="143"/>
      <c r="AC169" s="142"/>
      <c r="AD169" s="141"/>
      <c r="AE169" s="143"/>
    </row>
    <row r="170" spans="2:31" s="11" customFormat="1" ht="31.5" customHeight="1">
      <c r="B170" s="97" t="s">
        <v>286</v>
      </c>
      <c r="C170" s="108" t="s">
        <v>316</v>
      </c>
      <c r="D170" s="110"/>
      <c r="E170" s="92">
        <v>2</v>
      </c>
      <c r="F170" s="23">
        <f t="shared" si="12"/>
        <v>2</v>
      </c>
      <c r="G170" s="4" t="str">
        <f t="shared" si="13"/>
        <v>.</v>
      </c>
      <c r="H170" s="47">
        <f t="shared" si="11"/>
        <v>0</v>
      </c>
      <c r="I170" s="94" t="s">
        <v>314</v>
      </c>
      <c r="J170" s="95"/>
      <c r="K170" s="95"/>
      <c r="L170" s="96" t="s">
        <v>141</v>
      </c>
      <c r="M170" s="180"/>
      <c r="N170" s="139"/>
      <c r="O170" s="140"/>
      <c r="P170" s="141"/>
      <c r="Q170" s="147"/>
      <c r="R170" s="141"/>
      <c r="S170" s="142"/>
      <c r="T170" s="141"/>
      <c r="U170" s="141"/>
      <c r="V170" s="141"/>
      <c r="W170" s="142"/>
      <c r="X170" s="141"/>
      <c r="Y170" s="143"/>
      <c r="Z170" s="142"/>
      <c r="AA170" s="141"/>
      <c r="AB170" s="143"/>
      <c r="AC170" s="142"/>
      <c r="AD170" s="141"/>
      <c r="AE170" s="143"/>
    </row>
    <row r="171" spans="2:31" s="11" customFormat="1" ht="31.5" customHeight="1">
      <c r="B171" s="104" t="s">
        <v>287</v>
      </c>
      <c r="C171" s="111"/>
      <c r="D171" s="99"/>
      <c r="E171" s="92">
        <v>24</v>
      </c>
      <c r="F171" s="23">
        <f t="shared" si="12"/>
        <v>24</v>
      </c>
      <c r="G171" s="4" t="str">
        <f t="shared" si="13"/>
        <v>.</v>
      </c>
      <c r="H171" s="47">
        <f t="shared" si="11"/>
        <v>0</v>
      </c>
      <c r="I171" s="6" t="s">
        <v>73</v>
      </c>
      <c r="J171" s="95"/>
      <c r="K171" s="95"/>
      <c r="L171" s="105"/>
      <c r="M171" s="180"/>
      <c r="N171" s="139"/>
      <c r="O171" s="140"/>
      <c r="P171" s="141"/>
      <c r="Q171" s="147"/>
      <c r="R171" s="141"/>
      <c r="S171" s="142"/>
      <c r="T171" s="141"/>
      <c r="U171" s="141"/>
      <c r="V171" s="141"/>
      <c r="W171" s="142"/>
      <c r="X171" s="141"/>
      <c r="Y171" s="143"/>
      <c r="Z171" s="142"/>
      <c r="AA171" s="141"/>
      <c r="AB171" s="143"/>
      <c r="AC171" s="142"/>
      <c r="AD171" s="141"/>
      <c r="AE171" s="143"/>
    </row>
    <row r="172" spans="2:31" s="11" customFormat="1" ht="31.5" customHeight="1">
      <c r="B172" s="104" t="s">
        <v>288</v>
      </c>
      <c r="C172" s="112" t="s">
        <v>289</v>
      </c>
      <c r="D172" s="113"/>
      <c r="E172" s="92">
        <v>1</v>
      </c>
      <c r="F172" s="23">
        <f t="shared" si="12"/>
        <v>1</v>
      </c>
      <c r="G172" s="4" t="str">
        <f t="shared" si="13"/>
        <v>.</v>
      </c>
      <c r="H172" s="47">
        <f t="shared" si="11"/>
        <v>0</v>
      </c>
      <c r="I172" s="6" t="s">
        <v>73</v>
      </c>
      <c r="J172" s="95"/>
      <c r="K172" s="95"/>
      <c r="L172" s="105" t="s">
        <v>290</v>
      </c>
      <c r="M172" s="180"/>
      <c r="N172" s="139"/>
      <c r="O172" s="140"/>
      <c r="P172" s="141"/>
      <c r="Q172" s="147"/>
      <c r="R172" s="141"/>
      <c r="S172" s="142"/>
      <c r="T172" s="141"/>
      <c r="U172" s="141"/>
      <c r="V172" s="141"/>
      <c r="W172" s="142"/>
      <c r="X172" s="141"/>
      <c r="Y172" s="143"/>
      <c r="Z172" s="142"/>
      <c r="AA172" s="141"/>
      <c r="AB172" s="143"/>
      <c r="AC172" s="142"/>
      <c r="AD172" s="141"/>
      <c r="AE172" s="143"/>
    </row>
    <row r="173" spans="2:31" s="11" customFormat="1" ht="31.5" customHeight="1">
      <c r="B173" s="104" t="s">
        <v>291</v>
      </c>
      <c r="C173" s="106" t="s">
        <v>292</v>
      </c>
      <c r="D173" s="102"/>
      <c r="E173" s="92">
        <v>2</v>
      </c>
      <c r="F173" s="23">
        <f t="shared" si="12"/>
        <v>2</v>
      </c>
      <c r="G173" s="4" t="str">
        <f t="shared" si="13"/>
        <v>.</v>
      </c>
      <c r="H173" s="47">
        <f t="shared" si="11"/>
        <v>0</v>
      </c>
      <c r="I173" s="6" t="s">
        <v>73</v>
      </c>
      <c r="J173" s="95"/>
      <c r="K173" s="95"/>
      <c r="L173" s="105" t="s">
        <v>141</v>
      </c>
      <c r="M173" s="180"/>
      <c r="N173" s="139"/>
      <c r="O173" s="140"/>
      <c r="P173" s="141"/>
      <c r="Q173" s="147"/>
      <c r="R173" s="141"/>
      <c r="S173" s="142"/>
      <c r="T173" s="141"/>
      <c r="U173" s="141"/>
      <c r="V173" s="141"/>
      <c r="W173" s="142"/>
      <c r="X173" s="141"/>
      <c r="Y173" s="143"/>
      <c r="Z173" s="142"/>
      <c r="AA173" s="141"/>
      <c r="AB173" s="143"/>
      <c r="AC173" s="142"/>
      <c r="AD173" s="141"/>
      <c r="AE173" s="143"/>
    </row>
    <row r="174" spans="2:31" s="11" customFormat="1" ht="31.5" customHeight="1">
      <c r="B174" s="104" t="s">
        <v>293</v>
      </c>
      <c r="C174" s="106" t="s">
        <v>294</v>
      </c>
      <c r="D174" s="102"/>
      <c r="E174" s="92">
        <v>0.8</v>
      </c>
      <c r="F174" s="23">
        <f t="shared" si="12"/>
        <v>0</v>
      </c>
      <c r="G174" s="4" t="str">
        <f t="shared" si="13"/>
        <v>.</v>
      </c>
      <c r="H174" s="47">
        <f t="shared" si="11"/>
        <v>8</v>
      </c>
      <c r="I174" s="6" t="s">
        <v>73</v>
      </c>
      <c r="J174" s="95"/>
      <c r="K174" s="95"/>
      <c r="L174" s="105" t="s">
        <v>141</v>
      </c>
      <c r="M174" s="180"/>
      <c r="N174" s="139"/>
      <c r="O174" s="140"/>
      <c r="P174" s="141"/>
      <c r="Q174" s="142"/>
      <c r="R174" s="141"/>
      <c r="S174" s="142"/>
      <c r="T174" s="141"/>
      <c r="U174" s="141"/>
      <c r="V174" s="141"/>
      <c r="W174" s="138"/>
      <c r="X174" s="141"/>
      <c r="Y174" s="143"/>
      <c r="Z174" s="138"/>
      <c r="AA174" s="141"/>
      <c r="AB174" s="143"/>
      <c r="AC174" s="138"/>
      <c r="AD174" s="141"/>
      <c r="AE174" s="143"/>
    </row>
    <row r="175" spans="2:31" s="11" customFormat="1" ht="31.5" customHeight="1">
      <c r="B175" s="104" t="s">
        <v>295</v>
      </c>
      <c r="C175" s="106" t="s">
        <v>292</v>
      </c>
      <c r="D175" s="102"/>
      <c r="E175" s="92">
        <v>0.8</v>
      </c>
      <c r="F175" s="23">
        <f t="shared" si="12"/>
        <v>0</v>
      </c>
      <c r="G175" s="4" t="str">
        <f t="shared" si="13"/>
        <v>.</v>
      </c>
      <c r="H175" s="47">
        <f t="shared" si="11"/>
        <v>8</v>
      </c>
      <c r="I175" s="6" t="s">
        <v>73</v>
      </c>
      <c r="J175" s="95"/>
      <c r="K175" s="95"/>
      <c r="L175" s="105"/>
      <c r="M175" s="180"/>
      <c r="N175" s="139"/>
      <c r="O175" s="140"/>
      <c r="P175" s="141"/>
      <c r="Q175" s="142"/>
      <c r="R175" s="141"/>
      <c r="S175" s="142"/>
      <c r="T175" s="141"/>
      <c r="U175" s="141"/>
      <c r="V175" s="141"/>
      <c r="W175" s="142"/>
      <c r="X175" s="141"/>
      <c r="Y175" s="143"/>
      <c r="Z175" s="142"/>
      <c r="AA175" s="141"/>
      <c r="AB175" s="143"/>
      <c r="AC175" s="142"/>
      <c r="AD175" s="141"/>
      <c r="AE175" s="143"/>
    </row>
    <row r="176" spans="2:31" s="11" customFormat="1" ht="31.5" customHeight="1">
      <c r="B176" s="97" t="s">
        <v>296</v>
      </c>
      <c r="C176" s="308" t="s">
        <v>297</v>
      </c>
      <c r="D176" s="345"/>
      <c r="E176" s="92">
        <v>1</v>
      </c>
      <c r="F176" s="23">
        <f t="shared" si="12"/>
        <v>1</v>
      </c>
      <c r="G176" s="4" t="str">
        <f t="shared" si="13"/>
        <v>.</v>
      </c>
      <c r="H176" s="47" t="str">
        <f t="shared" si="11"/>
        <v>--</v>
      </c>
      <c r="I176" s="94" t="s">
        <v>298</v>
      </c>
      <c r="J176" s="95"/>
      <c r="K176" s="95"/>
      <c r="L176" s="96"/>
      <c r="M176" s="180"/>
      <c r="N176" s="139"/>
      <c r="O176" s="140"/>
      <c r="P176" s="141"/>
      <c r="Q176" s="142"/>
      <c r="R176" s="141"/>
      <c r="S176" s="142"/>
      <c r="T176" s="141"/>
      <c r="U176" s="141"/>
      <c r="V176" s="141"/>
      <c r="W176" s="142"/>
      <c r="X176" s="141"/>
      <c r="Y176" s="143"/>
      <c r="Z176" s="142"/>
      <c r="AA176" s="141"/>
      <c r="AB176" s="143"/>
      <c r="AC176" s="142"/>
      <c r="AD176" s="141"/>
      <c r="AE176" s="143"/>
    </row>
    <row r="177" spans="2:31" s="11" customFormat="1" ht="31.5" customHeight="1">
      <c r="B177" s="97" t="s">
        <v>299</v>
      </c>
      <c r="C177" s="109"/>
      <c r="D177" s="110"/>
      <c r="E177" s="92">
        <v>1</v>
      </c>
      <c r="F177" s="23">
        <f t="shared" si="12"/>
        <v>1</v>
      </c>
      <c r="G177" s="4" t="str">
        <f t="shared" si="13"/>
        <v>.</v>
      </c>
      <c r="H177" s="47" t="str">
        <f t="shared" si="11"/>
        <v>--</v>
      </c>
      <c r="I177" s="94" t="s">
        <v>298</v>
      </c>
      <c r="J177" s="95"/>
      <c r="K177" s="95"/>
      <c r="L177" s="96"/>
      <c r="M177" s="138"/>
      <c r="N177" s="139"/>
      <c r="O177" s="140"/>
      <c r="P177" s="141"/>
      <c r="Q177" s="142"/>
      <c r="R177" s="141"/>
      <c r="S177" s="142"/>
      <c r="T177" s="141"/>
      <c r="U177" s="141"/>
      <c r="V177" s="141"/>
      <c r="W177" s="138"/>
      <c r="X177" s="141"/>
      <c r="Y177" s="143"/>
      <c r="Z177" s="138"/>
      <c r="AA177" s="141"/>
      <c r="AB177" s="143"/>
      <c r="AC177" s="138"/>
      <c r="AD177" s="141"/>
      <c r="AE177" s="143"/>
    </row>
    <row r="178" spans="2:31" s="11" customFormat="1" ht="31.5" customHeight="1">
      <c r="B178" s="97"/>
      <c r="C178" s="114"/>
      <c r="D178" s="102"/>
      <c r="E178" s="92"/>
      <c r="F178" s="23" t="str">
        <f t="shared" si="12"/>
        <v/>
      </c>
      <c r="G178" s="4" t="str">
        <f t="shared" si="13"/>
        <v/>
      </c>
      <c r="H178" s="47" t="str">
        <f t="shared" si="11"/>
        <v/>
      </c>
      <c r="I178" s="94"/>
      <c r="J178" s="95"/>
      <c r="K178" s="95"/>
      <c r="L178" s="96"/>
      <c r="M178" s="138"/>
      <c r="N178" s="139"/>
      <c r="O178" s="140"/>
      <c r="P178" s="141"/>
      <c r="Q178" s="142"/>
      <c r="R178" s="141"/>
      <c r="S178" s="142"/>
      <c r="T178" s="141"/>
      <c r="U178" s="141"/>
      <c r="V178" s="141"/>
      <c r="W178" s="142"/>
      <c r="X178" s="141"/>
      <c r="Y178" s="143"/>
      <c r="Z178" s="142"/>
      <c r="AA178" s="141"/>
      <c r="AB178" s="143"/>
      <c r="AC178" s="142"/>
      <c r="AD178" s="141"/>
      <c r="AE178" s="143"/>
    </row>
    <row r="179" spans="2:31" s="11" customFormat="1" ht="31.5" customHeight="1">
      <c r="B179" s="97"/>
      <c r="C179" s="114"/>
      <c r="D179" s="102"/>
      <c r="E179" s="92"/>
      <c r="F179" s="23" t="str">
        <f t="shared" si="12"/>
        <v/>
      </c>
      <c r="G179" s="4" t="str">
        <f t="shared" si="13"/>
        <v/>
      </c>
      <c r="H179" s="47" t="str">
        <f t="shared" si="11"/>
        <v/>
      </c>
      <c r="I179" s="94"/>
      <c r="J179" s="95"/>
      <c r="K179" s="95"/>
      <c r="L179" s="96"/>
      <c r="M179" s="180"/>
      <c r="N179" s="139"/>
      <c r="O179" s="140"/>
      <c r="P179" s="141"/>
      <c r="Q179" s="142"/>
      <c r="R179" s="141"/>
      <c r="S179" s="142"/>
      <c r="T179" s="141"/>
      <c r="U179" s="141"/>
      <c r="V179" s="141"/>
      <c r="W179" s="138"/>
      <c r="X179" s="141"/>
      <c r="Y179" s="143"/>
      <c r="Z179" s="138"/>
      <c r="AA179" s="141"/>
      <c r="AB179" s="143"/>
      <c r="AC179" s="138"/>
      <c r="AD179" s="141"/>
      <c r="AE179" s="143"/>
    </row>
    <row r="180" spans="2:31" s="11" customFormat="1" ht="31.5" customHeight="1">
      <c r="B180" s="97"/>
      <c r="C180" s="114"/>
      <c r="D180" s="102"/>
      <c r="E180" s="92"/>
      <c r="F180" s="23" t="str">
        <f t="shared" si="12"/>
        <v/>
      </c>
      <c r="G180" s="4" t="str">
        <f t="shared" si="13"/>
        <v/>
      </c>
      <c r="H180" s="47" t="str">
        <f t="shared" ref="H180:H243" si="14">IF(E180="","",IF(E180&gt;=100,"--",IF(OR(I180="式",I180="ヶ所",I180="個",I180="枚",I180="日",I180="本",I180="台",,I180="組",I180="基",I180="面",I180="箇所"),"--",ROUND((E180-F180)*10,0))))</f>
        <v/>
      </c>
      <c r="I180" s="94"/>
      <c r="J180" s="95"/>
      <c r="K180" s="95"/>
      <c r="L180" s="96"/>
      <c r="M180" s="180"/>
      <c r="N180" s="139"/>
      <c r="O180" s="140"/>
      <c r="P180" s="141"/>
      <c r="Q180" s="142"/>
      <c r="R180" s="141"/>
      <c r="S180" s="142"/>
      <c r="T180" s="141"/>
      <c r="U180" s="141"/>
      <c r="V180" s="141"/>
      <c r="W180" s="142"/>
      <c r="X180" s="141"/>
      <c r="Y180" s="143"/>
      <c r="Z180" s="142"/>
      <c r="AA180" s="141"/>
      <c r="AB180" s="143"/>
      <c r="AC180" s="142"/>
      <c r="AD180" s="141"/>
      <c r="AE180" s="143"/>
    </row>
    <row r="181" spans="2:31" s="11" customFormat="1" ht="31.5" customHeight="1">
      <c r="B181" s="107"/>
      <c r="C181" s="106"/>
      <c r="D181" s="102"/>
      <c r="E181" s="92"/>
      <c r="F181" s="23" t="str">
        <f t="shared" si="12"/>
        <v/>
      </c>
      <c r="G181" s="4" t="str">
        <f t="shared" si="13"/>
        <v/>
      </c>
      <c r="H181" s="47" t="str">
        <f t="shared" si="14"/>
        <v/>
      </c>
      <c r="I181" s="100"/>
      <c r="J181" s="95"/>
      <c r="K181" s="95"/>
      <c r="L181" s="105"/>
      <c r="M181" s="180"/>
      <c r="N181" s="139"/>
      <c r="O181" s="140"/>
      <c r="P181" s="141"/>
      <c r="Q181" s="142"/>
      <c r="R181" s="141"/>
      <c r="S181" s="142"/>
      <c r="T181" s="141"/>
      <c r="U181" s="141"/>
      <c r="V181" s="141"/>
      <c r="W181" s="142"/>
      <c r="X181" s="141"/>
      <c r="Y181" s="143"/>
      <c r="Z181" s="142"/>
      <c r="AA181" s="141"/>
      <c r="AB181" s="143"/>
      <c r="AC181" s="142"/>
      <c r="AD181" s="141"/>
      <c r="AE181" s="143"/>
    </row>
    <row r="182" spans="2:31" s="11" customFormat="1" ht="31.5" customHeight="1">
      <c r="B182" s="97"/>
      <c r="C182" s="109"/>
      <c r="D182" s="110"/>
      <c r="E182" s="92"/>
      <c r="F182" s="23" t="str">
        <f t="shared" si="12"/>
        <v/>
      </c>
      <c r="G182" s="4" t="str">
        <f t="shared" si="13"/>
        <v/>
      </c>
      <c r="H182" s="47" t="str">
        <f t="shared" si="14"/>
        <v/>
      </c>
      <c r="I182" s="94"/>
      <c r="J182" s="95"/>
      <c r="K182" s="95"/>
      <c r="L182" s="96"/>
      <c r="M182" s="180"/>
      <c r="N182" s="139"/>
      <c r="O182" s="140"/>
      <c r="P182" s="141"/>
      <c r="Q182" s="142"/>
      <c r="R182" s="141"/>
      <c r="S182" s="142"/>
      <c r="T182" s="141"/>
      <c r="U182" s="141"/>
      <c r="V182" s="141"/>
      <c r="W182" s="142"/>
      <c r="X182" s="141"/>
      <c r="Y182" s="143"/>
      <c r="Z182" s="142"/>
      <c r="AA182" s="141"/>
      <c r="AB182" s="143"/>
      <c r="AC182" s="142"/>
      <c r="AD182" s="141"/>
      <c r="AE182" s="143"/>
    </row>
    <row r="183" spans="2:31" s="11" customFormat="1" ht="31.5" customHeight="1">
      <c r="B183" s="117" t="s">
        <v>51</v>
      </c>
      <c r="C183" s="108"/>
      <c r="D183" s="110"/>
      <c r="E183" s="92"/>
      <c r="F183" s="23" t="str">
        <f t="shared" si="12"/>
        <v/>
      </c>
      <c r="G183" s="4" t="str">
        <f t="shared" si="13"/>
        <v/>
      </c>
      <c r="H183" s="47" t="str">
        <f t="shared" si="14"/>
        <v/>
      </c>
      <c r="I183" s="94"/>
      <c r="J183" s="45"/>
      <c r="K183" s="45"/>
      <c r="L183" s="96"/>
      <c r="M183" s="184"/>
      <c r="N183" s="139"/>
      <c r="O183" s="146"/>
      <c r="P183" s="141"/>
      <c r="Q183" s="142"/>
      <c r="R183" s="141"/>
      <c r="S183" s="142"/>
      <c r="T183" s="141"/>
      <c r="U183" s="141"/>
      <c r="V183" s="141"/>
      <c r="W183" s="142"/>
      <c r="X183" s="141"/>
      <c r="Y183" s="143"/>
      <c r="Z183" s="142"/>
      <c r="AA183" s="141"/>
      <c r="AB183" s="143"/>
      <c r="AC183" s="142"/>
      <c r="AD183" s="141"/>
      <c r="AE183" s="143"/>
    </row>
    <row r="184" spans="2:31" s="11" customFormat="1" ht="31.5" customHeight="1">
      <c r="B184" s="93" t="s">
        <v>325</v>
      </c>
      <c r="C184" s="108"/>
      <c r="D184" s="110"/>
      <c r="E184" s="92"/>
      <c r="F184" s="23" t="str">
        <f t="shared" si="12"/>
        <v/>
      </c>
      <c r="G184" s="4" t="str">
        <f t="shared" si="13"/>
        <v/>
      </c>
      <c r="H184" s="47" t="str">
        <f t="shared" si="14"/>
        <v/>
      </c>
      <c r="I184" s="94"/>
      <c r="J184" s="95"/>
      <c r="K184" s="95"/>
      <c r="L184" s="96"/>
      <c r="M184" s="184"/>
      <c r="N184" s="139"/>
      <c r="O184" s="140"/>
      <c r="P184" s="141"/>
      <c r="Q184" s="142"/>
      <c r="R184" s="141"/>
      <c r="S184" s="142"/>
      <c r="T184" s="141"/>
      <c r="U184" s="141"/>
      <c r="V184" s="141"/>
      <c r="W184" s="144"/>
      <c r="X184" s="141"/>
      <c r="Y184" s="145"/>
      <c r="Z184" s="144"/>
      <c r="AA184" s="141"/>
      <c r="AB184" s="145"/>
      <c r="AC184" s="144"/>
      <c r="AD184" s="141"/>
      <c r="AE184" s="145"/>
    </row>
    <row r="185" spans="2:31" s="11" customFormat="1" ht="31.5" customHeight="1">
      <c r="B185" s="97" t="s">
        <v>300</v>
      </c>
      <c r="C185" s="308" t="s">
        <v>301</v>
      </c>
      <c r="D185" s="309"/>
      <c r="E185" s="92">
        <v>1</v>
      </c>
      <c r="F185" s="23">
        <f t="shared" si="12"/>
        <v>1</v>
      </c>
      <c r="G185" s="4" t="str">
        <f t="shared" si="13"/>
        <v>.</v>
      </c>
      <c r="H185" s="47" t="str">
        <f t="shared" si="14"/>
        <v>--</v>
      </c>
      <c r="I185" s="94" t="s">
        <v>298</v>
      </c>
      <c r="J185" s="95"/>
      <c r="K185" s="95"/>
      <c r="L185" s="96"/>
      <c r="M185" s="180"/>
      <c r="N185" s="139"/>
      <c r="O185" s="140"/>
      <c r="P185" s="141"/>
      <c r="Q185" s="147"/>
      <c r="R185" s="141"/>
      <c r="S185" s="142"/>
      <c r="T185" s="141"/>
      <c r="U185" s="141"/>
      <c r="V185" s="141"/>
      <c r="W185" s="142"/>
      <c r="X185" s="141"/>
      <c r="Y185" s="143"/>
      <c r="Z185" s="142"/>
      <c r="AA185" s="141"/>
      <c r="AB185" s="143"/>
      <c r="AC185" s="142"/>
      <c r="AD185" s="141"/>
      <c r="AE185" s="143"/>
    </row>
    <row r="186" spans="2:31" s="11" customFormat="1" ht="31.5" customHeight="1">
      <c r="B186" s="97" t="s">
        <v>302</v>
      </c>
      <c r="C186" s="308" t="s">
        <v>317</v>
      </c>
      <c r="D186" s="309"/>
      <c r="E186" s="92">
        <v>7</v>
      </c>
      <c r="F186" s="23">
        <f t="shared" si="12"/>
        <v>7</v>
      </c>
      <c r="G186" s="4" t="str">
        <f t="shared" si="13"/>
        <v>.</v>
      </c>
      <c r="H186" s="47">
        <f t="shared" si="14"/>
        <v>0</v>
      </c>
      <c r="I186" s="94" t="s">
        <v>303</v>
      </c>
      <c r="J186" s="95"/>
      <c r="K186" s="95"/>
      <c r="L186" s="96"/>
      <c r="M186" s="180"/>
      <c r="N186" s="139"/>
      <c r="O186" s="140"/>
      <c r="P186" s="141"/>
      <c r="Q186" s="147"/>
      <c r="R186" s="141"/>
      <c r="S186" s="142"/>
      <c r="T186" s="141"/>
      <c r="U186" s="141"/>
      <c r="V186" s="141"/>
      <c r="W186" s="142"/>
      <c r="X186" s="141"/>
      <c r="Y186" s="143"/>
      <c r="Z186" s="142"/>
      <c r="AA186" s="141"/>
      <c r="AB186" s="143"/>
      <c r="AC186" s="142"/>
      <c r="AD186" s="141"/>
      <c r="AE186" s="143"/>
    </row>
    <row r="187" spans="2:31" s="11" customFormat="1" ht="31.5" customHeight="1">
      <c r="B187" s="97" t="s">
        <v>304</v>
      </c>
      <c r="C187" s="308" t="s">
        <v>318</v>
      </c>
      <c r="D187" s="309"/>
      <c r="E187" s="92">
        <v>1</v>
      </c>
      <c r="F187" s="23">
        <f t="shared" si="12"/>
        <v>1</v>
      </c>
      <c r="G187" s="4" t="str">
        <f t="shared" si="13"/>
        <v>.</v>
      </c>
      <c r="H187" s="47">
        <f t="shared" si="14"/>
        <v>0</v>
      </c>
      <c r="I187" s="94" t="s">
        <v>303</v>
      </c>
      <c r="J187" s="95"/>
      <c r="K187" s="95"/>
      <c r="L187" s="96"/>
      <c r="M187" s="180"/>
      <c r="N187" s="139"/>
      <c r="O187" s="140"/>
      <c r="P187" s="141"/>
      <c r="Q187" s="147"/>
      <c r="R187" s="141"/>
      <c r="S187" s="142"/>
      <c r="T187" s="141"/>
      <c r="U187" s="141"/>
      <c r="V187" s="141"/>
      <c r="W187" s="142"/>
      <c r="X187" s="141"/>
      <c r="Y187" s="143"/>
      <c r="Z187" s="142"/>
      <c r="AA187" s="141"/>
      <c r="AB187" s="143"/>
      <c r="AC187" s="142"/>
      <c r="AD187" s="141"/>
      <c r="AE187" s="143"/>
    </row>
    <row r="188" spans="2:31" s="11" customFormat="1" ht="31.5" customHeight="1">
      <c r="B188" s="97" t="s">
        <v>305</v>
      </c>
      <c r="C188" s="308"/>
      <c r="D188" s="309"/>
      <c r="E188" s="92">
        <v>2</v>
      </c>
      <c r="F188" s="23">
        <f t="shared" si="12"/>
        <v>2</v>
      </c>
      <c r="G188" s="4" t="str">
        <f t="shared" si="13"/>
        <v>.</v>
      </c>
      <c r="H188" s="47" t="str">
        <f t="shared" si="14"/>
        <v>--</v>
      </c>
      <c r="I188" s="94" t="s">
        <v>272</v>
      </c>
      <c r="J188" s="95"/>
      <c r="K188" s="95"/>
      <c r="L188" s="96"/>
      <c r="M188" s="138"/>
      <c r="N188" s="139"/>
      <c r="O188" s="140"/>
      <c r="P188" s="141"/>
      <c r="Q188" s="147"/>
      <c r="R188" s="141"/>
      <c r="S188" s="142"/>
      <c r="T188" s="141"/>
      <c r="U188" s="141"/>
      <c r="V188" s="141"/>
      <c r="W188" s="142"/>
      <c r="X188" s="141"/>
      <c r="Y188" s="143"/>
      <c r="Z188" s="142"/>
      <c r="AA188" s="141"/>
      <c r="AB188" s="143"/>
      <c r="AC188" s="142"/>
      <c r="AD188" s="141"/>
      <c r="AE188" s="143"/>
    </row>
    <row r="189" spans="2:31" s="11" customFormat="1" ht="31.5" customHeight="1">
      <c r="B189" s="97" t="s">
        <v>306</v>
      </c>
      <c r="C189" s="308" t="s">
        <v>307</v>
      </c>
      <c r="D189" s="309"/>
      <c r="E189" s="92">
        <v>1</v>
      </c>
      <c r="F189" s="23">
        <f t="shared" si="12"/>
        <v>1</v>
      </c>
      <c r="G189" s="4" t="str">
        <f t="shared" si="13"/>
        <v>.</v>
      </c>
      <c r="H189" s="47" t="str">
        <f t="shared" si="14"/>
        <v>--</v>
      </c>
      <c r="I189" s="94" t="s">
        <v>298</v>
      </c>
      <c r="J189" s="95"/>
      <c r="K189" s="95"/>
      <c r="L189" s="96"/>
      <c r="M189" s="180"/>
      <c r="N189" s="139"/>
      <c r="O189" s="140"/>
      <c r="P189" s="141"/>
      <c r="Q189" s="147"/>
      <c r="R189" s="141"/>
      <c r="S189" s="142"/>
      <c r="T189" s="141"/>
      <c r="U189" s="141"/>
      <c r="V189" s="141"/>
      <c r="W189" s="142"/>
      <c r="X189" s="141"/>
      <c r="Y189" s="143"/>
      <c r="Z189" s="142"/>
      <c r="AA189" s="141"/>
      <c r="AB189" s="143"/>
      <c r="AC189" s="142"/>
      <c r="AD189" s="141"/>
      <c r="AE189" s="143"/>
    </row>
    <row r="190" spans="2:31" s="11" customFormat="1" ht="31.5" customHeight="1">
      <c r="B190" s="97" t="s">
        <v>308</v>
      </c>
      <c r="C190" s="308" t="s">
        <v>309</v>
      </c>
      <c r="D190" s="309"/>
      <c r="E190" s="92">
        <v>1</v>
      </c>
      <c r="F190" s="23">
        <f t="shared" si="12"/>
        <v>1</v>
      </c>
      <c r="G190" s="4" t="str">
        <f t="shared" si="13"/>
        <v>.</v>
      </c>
      <c r="H190" s="47" t="str">
        <f t="shared" si="14"/>
        <v>--</v>
      </c>
      <c r="I190" s="94" t="s">
        <v>298</v>
      </c>
      <c r="J190" s="95"/>
      <c r="K190" s="95"/>
      <c r="L190" s="96"/>
      <c r="M190" s="180"/>
      <c r="N190" s="139"/>
      <c r="O190" s="140"/>
      <c r="P190" s="141"/>
      <c r="Q190" s="147"/>
      <c r="R190" s="141"/>
      <c r="S190" s="142"/>
      <c r="T190" s="141"/>
      <c r="U190" s="141"/>
      <c r="V190" s="141"/>
      <c r="W190" s="142"/>
      <c r="X190" s="141"/>
      <c r="Y190" s="143"/>
      <c r="Z190" s="142"/>
      <c r="AA190" s="141"/>
      <c r="AB190" s="143"/>
      <c r="AC190" s="142"/>
      <c r="AD190" s="141"/>
      <c r="AE190" s="143"/>
    </row>
    <row r="191" spans="2:31" s="11" customFormat="1" ht="31.5" customHeight="1">
      <c r="B191" s="97" t="s">
        <v>310</v>
      </c>
      <c r="C191" s="109"/>
      <c r="D191" s="110"/>
      <c r="E191" s="92">
        <v>1</v>
      </c>
      <c r="F191" s="23">
        <f t="shared" si="12"/>
        <v>1</v>
      </c>
      <c r="G191" s="4" t="str">
        <f t="shared" si="13"/>
        <v>.</v>
      </c>
      <c r="H191" s="47" t="str">
        <f t="shared" si="14"/>
        <v>--</v>
      </c>
      <c r="I191" s="94" t="s">
        <v>298</v>
      </c>
      <c r="J191" s="95"/>
      <c r="K191" s="95"/>
      <c r="L191" s="96"/>
      <c r="M191" s="180"/>
      <c r="N191" s="139"/>
      <c r="O191" s="140"/>
      <c r="P191" s="141"/>
      <c r="Q191" s="147"/>
      <c r="R191" s="141"/>
      <c r="S191" s="142"/>
      <c r="T191" s="141"/>
      <c r="U191" s="141"/>
      <c r="V191" s="141"/>
      <c r="W191" s="142"/>
      <c r="X191" s="141"/>
      <c r="Y191" s="143"/>
      <c r="Z191" s="142"/>
      <c r="AA191" s="141"/>
      <c r="AB191" s="143"/>
      <c r="AC191" s="142"/>
      <c r="AD191" s="141"/>
      <c r="AE191" s="143"/>
    </row>
    <row r="192" spans="2:31" s="11" customFormat="1" ht="31.5" customHeight="1">
      <c r="B192" s="97" t="s">
        <v>311</v>
      </c>
      <c r="C192" s="109"/>
      <c r="D192" s="110"/>
      <c r="E192" s="92">
        <v>1</v>
      </c>
      <c r="F192" s="23">
        <f t="shared" si="12"/>
        <v>1</v>
      </c>
      <c r="G192" s="4" t="str">
        <f t="shared" si="13"/>
        <v>.</v>
      </c>
      <c r="H192" s="47" t="str">
        <f t="shared" si="14"/>
        <v>--</v>
      </c>
      <c r="I192" s="94" t="s">
        <v>298</v>
      </c>
      <c r="J192" s="95"/>
      <c r="K192" s="95"/>
      <c r="L192" s="96"/>
      <c r="M192" s="180"/>
      <c r="N192" s="139"/>
      <c r="O192" s="140"/>
      <c r="P192" s="141"/>
      <c r="Q192" s="147"/>
      <c r="R192" s="141"/>
      <c r="S192" s="142"/>
      <c r="T192" s="141"/>
      <c r="U192" s="141"/>
      <c r="V192" s="141"/>
      <c r="W192" s="142"/>
      <c r="X192" s="141"/>
      <c r="Y192" s="143"/>
      <c r="Z192" s="142"/>
      <c r="AA192" s="141"/>
      <c r="AB192" s="143"/>
      <c r="AC192" s="142"/>
      <c r="AD192" s="141"/>
      <c r="AE192" s="143"/>
    </row>
    <row r="193" spans="2:31" s="11" customFormat="1" ht="31.5" customHeight="1">
      <c r="B193" s="97" t="s">
        <v>41</v>
      </c>
      <c r="C193" s="109"/>
      <c r="D193" s="110"/>
      <c r="E193" s="92">
        <v>1</v>
      </c>
      <c r="F193" s="23">
        <f t="shared" si="12"/>
        <v>1</v>
      </c>
      <c r="G193" s="4" t="str">
        <f t="shared" si="13"/>
        <v>.</v>
      </c>
      <c r="H193" s="47" t="str">
        <f t="shared" si="14"/>
        <v>--</v>
      </c>
      <c r="I193" s="94" t="s">
        <v>298</v>
      </c>
      <c r="J193" s="95"/>
      <c r="K193" s="95"/>
      <c r="L193" s="96"/>
      <c r="M193" s="180"/>
      <c r="N193" s="139"/>
      <c r="O193" s="140"/>
      <c r="P193" s="141"/>
      <c r="Q193" s="147"/>
      <c r="R193" s="141"/>
      <c r="S193" s="142"/>
      <c r="T193" s="141"/>
      <c r="U193" s="141"/>
      <c r="V193" s="141"/>
      <c r="W193" s="142"/>
      <c r="X193" s="141"/>
      <c r="Y193" s="143"/>
      <c r="Z193" s="142"/>
      <c r="AA193" s="141"/>
      <c r="AB193" s="143"/>
      <c r="AC193" s="142"/>
      <c r="AD193" s="141"/>
      <c r="AE193" s="143"/>
    </row>
    <row r="194" spans="2:31" s="11" customFormat="1" ht="31.5" customHeight="1">
      <c r="B194" s="97" t="s">
        <v>312</v>
      </c>
      <c r="C194" s="109"/>
      <c r="D194" s="110"/>
      <c r="E194" s="92">
        <v>1</v>
      </c>
      <c r="F194" s="23">
        <f t="shared" si="12"/>
        <v>1</v>
      </c>
      <c r="G194" s="4" t="str">
        <f t="shared" si="13"/>
        <v>.</v>
      </c>
      <c r="H194" s="47" t="str">
        <f t="shared" si="14"/>
        <v>--</v>
      </c>
      <c r="I194" s="94" t="s">
        <v>298</v>
      </c>
      <c r="J194" s="95"/>
      <c r="K194" s="95"/>
      <c r="L194" s="96"/>
      <c r="M194" s="180"/>
      <c r="N194" s="139"/>
      <c r="O194" s="140"/>
      <c r="P194" s="141"/>
      <c r="Q194" s="147"/>
      <c r="R194" s="141"/>
      <c r="S194" s="142"/>
      <c r="T194" s="141"/>
      <c r="U194" s="141"/>
      <c r="V194" s="141"/>
      <c r="W194" s="142"/>
      <c r="X194" s="141"/>
      <c r="Y194" s="143"/>
      <c r="Z194" s="142"/>
      <c r="AA194" s="141"/>
      <c r="AB194" s="143"/>
      <c r="AC194" s="142"/>
      <c r="AD194" s="141"/>
      <c r="AE194" s="143"/>
    </row>
    <row r="195" spans="2:31" s="11" customFormat="1" ht="31.5" customHeight="1">
      <c r="B195" s="97" t="s">
        <v>313</v>
      </c>
      <c r="C195" s="109"/>
      <c r="D195" s="110"/>
      <c r="E195" s="92">
        <v>1</v>
      </c>
      <c r="F195" s="23">
        <f t="shared" si="12"/>
        <v>1</v>
      </c>
      <c r="G195" s="4" t="str">
        <f t="shared" si="13"/>
        <v>.</v>
      </c>
      <c r="H195" s="47" t="str">
        <f t="shared" si="14"/>
        <v>--</v>
      </c>
      <c r="I195" s="94" t="s">
        <v>298</v>
      </c>
      <c r="J195" s="95"/>
      <c r="K195" s="95"/>
      <c r="L195" s="96"/>
      <c r="M195" s="180"/>
      <c r="N195" s="139"/>
      <c r="O195" s="140"/>
      <c r="P195" s="141"/>
      <c r="Q195" s="147"/>
      <c r="R195" s="141"/>
      <c r="S195" s="142"/>
      <c r="T195" s="141"/>
      <c r="U195" s="141"/>
      <c r="V195" s="141"/>
      <c r="W195" s="142"/>
      <c r="X195" s="141"/>
      <c r="Y195" s="143"/>
      <c r="Z195" s="142"/>
      <c r="AA195" s="141"/>
      <c r="AB195" s="143"/>
      <c r="AC195" s="142"/>
      <c r="AD195" s="141"/>
      <c r="AE195" s="143"/>
    </row>
    <row r="196" spans="2:31" s="11" customFormat="1" ht="31.5" customHeight="1">
      <c r="B196" s="97"/>
      <c r="C196" s="78"/>
      <c r="D196" s="115"/>
      <c r="E196" s="92"/>
      <c r="F196" s="23" t="str">
        <f t="shared" si="12"/>
        <v/>
      </c>
      <c r="G196" s="4" t="str">
        <f t="shared" si="13"/>
        <v/>
      </c>
      <c r="H196" s="47" t="str">
        <f t="shared" si="14"/>
        <v/>
      </c>
      <c r="I196" s="94"/>
      <c r="J196" s="95"/>
      <c r="K196" s="95"/>
      <c r="L196" s="96"/>
      <c r="M196" s="180"/>
      <c r="N196" s="139"/>
      <c r="O196" s="140"/>
      <c r="P196" s="141"/>
      <c r="Q196" s="147"/>
      <c r="R196" s="141"/>
      <c r="S196" s="142"/>
      <c r="T196" s="141"/>
      <c r="U196" s="141"/>
      <c r="V196" s="141"/>
      <c r="W196" s="142"/>
      <c r="X196" s="141"/>
      <c r="Y196" s="143"/>
      <c r="Z196" s="142"/>
      <c r="AA196" s="141"/>
      <c r="AB196" s="143"/>
      <c r="AC196" s="142"/>
      <c r="AD196" s="141"/>
      <c r="AE196" s="143"/>
    </row>
    <row r="197" spans="2:31" s="11" customFormat="1" ht="31.5" customHeight="1">
      <c r="B197" s="97"/>
      <c r="C197" s="78"/>
      <c r="D197" s="115"/>
      <c r="E197" s="92"/>
      <c r="F197" s="23" t="str">
        <f t="shared" si="12"/>
        <v/>
      </c>
      <c r="G197" s="4" t="str">
        <f t="shared" si="13"/>
        <v/>
      </c>
      <c r="H197" s="47" t="str">
        <f t="shared" si="14"/>
        <v/>
      </c>
      <c r="I197" s="94"/>
      <c r="J197" s="95"/>
      <c r="K197" s="95"/>
      <c r="L197" s="96"/>
      <c r="M197" s="180"/>
      <c r="N197" s="139"/>
      <c r="O197" s="140"/>
      <c r="P197" s="141"/>
      <c r="Q197" s="147"/>
      <c r="R197" s="141"/>
      <c r="S197" s="142"/>
      <c r="T197" s="141"/>
      <c r="U197" s="141"/>
      <c r="V197" s="141"/>
      <c r="W197" s="142"/>
      <c r="X197" s="141"/>
      <c r="Y197" s="143"/>
      <c r="Z197" s="142"/>
      <c r="AA197" s="141"/>
      <c r="AB197" s="143"/>
      <c r="AC197" s="142"/>
      <c r="AD197" s="141"/>
      <c r="AE197" s="143"/>
    </row>
    <row r="198" spans="2:31" s="11" customFormat="1" ht="31.5" customHeight="1">
      <c r="B198" s="28" t="s">
        <v>52</v>
      </c>
      <c r="C198" s="306"/>
      <c r="D198" s="307"/>
      <c r="E198" s="92"/>
      <c r="F198" s="23" t="str">
        <f t="shared" si="12"/>
        <v/>
      </c>
      <c r="G198" s="4" t="str">
        <f t="shared" si="13"/>
        <v/>
      </c>
      <c r="H198" s="47" t="str">
        <f t="shared" si="14"/>
        <v/>
      </c>
      <c r="I198" s="94"/>
      <c r="J198" s="45"/>
      <c r="K198" s="45"/>
      <c r="L198" s="96"/>
      <c r="M198" s="184"/>
      <c r="N198" s="139"/>
      <c r="O198" s="146"/>
      <c r="P198" s="141"/>
      <c r="Q198" s="142"/>
      <c r="R198" s="141"/>
      <c r="S198" s="142"/>
      <c r="T198" s="141"/>
      <c r="U198" s="141"/>
      <c r="V198" s="141"/>
      <c r="W198" s="142"/>
      <c r="X198" s="141"/>
      <c r="Y198" s="143"/>
      <c r="Z198" s="142"/>
      <c r="AA198" s="141"/>
      <c r="AB198" s="143"/>
      <c r="AC198" s="142"/>
      <c r="AD198" s="141"/>
      <c r="AE198" s="143"/>
    </row>
    <row r="199" spans="2:31" s="11" customFormat="1" ht="31.5" customHeight="1">
      <c r="B199" s="32" t="str">
        <f>B26</f>
        <v>　７．電気設備工事</v>
      </c>
      <c r="C199" s="306" t="s">
        <v>83</v>
      </c>
      <c r="D199" s="307"/>
      <c r="E199" s="24"/>
      <c r="F199" s="23" t="str">
        <f t="shared" si="12"/>
        <v/>
      </c>
      <c r="G199" s="4" t="str">
        <f t="shared" si="13"/>
        <v/>
      </c>
      <c r="H199" s="47" t="str">
        <f t="shared" si="14"/>
        <v/>
      </c>
      <c r="I199" s="6"/>
      <c r="J199" s="21"/>
      <c r="K199" s="21"/>
      <c r="L199" s="46"/>
      <c r="M199" s="140"/>
      <c r="N199" s="139"/>
      <c r="O199" s="140"/>
      <c r="P199" s="141"/>
      <c r="Q199" s="142"/>
      <c r="R199" s="141"/>
      <c r="S199" s="142"/>
      <c r="T199" s="141"/>
      <c r="U199" s="141"/>
      <c r="V199" s="141"/>
      <c r="W199" s="144"/>
      <c r="X199" s="141"/>
      <c r="Y199" s="145"/>
      <c r="Z199" s="144"/>
      <c r="AA199" s="141"/>
      <c r="AB199" s="145"/>
      <c r="AC199" s="144"/>
      <c r="AD199" s="141"/>
      <c r="AE199" s="145"/>
    </row>
    <row r="200" spans="2:31" s="11" customFormat="1" ht="31.5" customHeight="1">
      <c r="B200" s="32" t="s">
        <v>221</v>
      </c>
      <c r="C200" s="346"/>
      <c r="D200" s="347"/>
      <c r="E200" s="51">
        <v>1</v>
      </c>
      <c r="F200" s="23">
        <f t="shared" si="12"/>
        <v>1</v>
      </c>
      <c r="G200" s="4" t="str">
        <f t="shared" si="13"/>
        <v>.</v>
      </c>
      <c r="H200" s="47" t="str">
        <f t="shared" si="14"/>
        <v>--</v>
      </c>
      <c r="I200" s="6" t="s">
        <v>173</v>
      </c>
      <c r="J200" s="21"/>
      <c r="K200" s="21"/>
      <c r="L200" s="52"/>
      <c r="M200" s="138"/>
      <c r="N200" s="139"/>
      <c r="O200" s="140"/>
      <c r="P200" s="141"/>
      <c r="Q200" s="147"/>
      <c r="R200" s="141"/>
      <c r="S200" s="142"/>
      <c r="T200" s="141"/>
      <c r="U200" s="141"/>
      <c r="V200" s="141"/>
      <c r="W200" s="142"/>
      <c r="X200" s="141"/>
      <c r="Y200" s="143"/>
      <c r="Z200" s="142"/>
      <c r="AA200" s="141"/>
      <c r="AB200" s="143"/>
      <c r="AC200" s="142"/>
      <c r="AD200" s="141"/>
      <c r="AE200" s="143"/>
    </row>
    <row r="201" spans="2:31" s="11" customFormat="1" ht="31.5" customHeight="1">
      <c r="B201" s="34"/>
      <c r="C201" s="306"/>
      <c r="D201" s="307"/>
      <c r="E201" s="51"/>
      <c r="F201" s="23" t="str">
        <f t="shared" ref="F201:F258" si="15">IF(E201="","",TRUNC(E201,0))</f>
        <v/>
      </c>
      <c r="G201" s="4" t="str">
        <f t="shared" ref="G201:G258" si="16">IF(I201="","",".")</f>
        <v/>
      </c>
      <c r="H201" s="47" t="str">
        <f t="shared" si="14"/>
        <v/>
      </c>
      <c r="I201" s="6"/>
      <c r="J201" s="21"/>
      <c r="K201" s="21"/>
      <c r="L201" s="52"/>
      <c r="M201" s="180"/>
      <c r="N201" s="139"/>
      <c r="O201" s="140"/>
      <c r="P201" s="141"/>
      <c r="Q201" s="147"/>
      <c r="R201" s="141"/>
      <c r="S201" s="142"/>
      <c r="T201" s="141"/>
      <c r="U201" s="141"/>
      <c r="V201" s="141"/>
      <c r="W201" s="142"/>
      <c r="X201" s="141"/>
      <c r="Y201" s="143"/>
      <c r="Z201" s="142"/>
      <c r="AA201" s="141"/>
      <c r="AB201" s="143"/>
      <c r="AC201" s="142"/>
      <c r="AD201" s="141"/>
      <c r="AE201" s="143"/>
    </row>
    <row r="202" spans="2:31" s="11" customFormat="1" ht="31.5" customHeight="1">
      <c r="B202" s="67"/>
      <c r="C202" s="306"/>
      <c r="D202" s="307"/>
      <c r="E202" s="51"/>
      <c r="F202" s="23" t="str">
        <f t="shared" si="15"/>
        <v/>
      </c>
      <c r="G202" s="4" t="str">
        <f t="shared" si="16"/>
        <v/>
      </c>
      <c r="H202" s="47" t="str">
        <f t="shared" si="14"/>
        <v/>
      </c>
      <c r="I202" s="6"/>
      <c r="J202" s="21"/>
      <c r="K202" s="21"/>
      <c r="L202" s="52"/>
      <c r="M202" s="180"/>
      <c r="N202" s="139"/>
      <c r="O202" s="140"/>
      <c r="P202" s="141"/>
      <c r="Q202" s="147"/>
      <c r="R202" s="141"/>
      <c r="S202" s="142"/>
      <c r="T202" s="141"/>
      <c r="U202" s="141"/>
      <c r="V202" s="141"/>
      <c r="W202" s="142"/>
      <c r="X202" s="141"/>
      <c r="Y202" s="143"/>
      <c r="Z202" s="142"/>
      <c r="AA202" s="141"/>
      <c r="AB202" s="143"/>
      <c r="AC202" s="142"/>
      <c r="AD202" s="141"/>
      <c r="AE202" s="143"/>
    </row>
    <row r="203" spans="2:31" s="11" customFormat="1" ht="31.5" customHeight="1">
      <c r="B203" s="34"/>
      <c r="C203" s="306"/>
      <c r="D203" s="307"/>
      <c r="E203" s="51"/>
      <c r="F203" s="23" t="str">
        <f t="shared" si="15"/>
        <v/>
      </c>
      <c r="G203" s="4" t="str">
        <f t="shared" si="16"/>
        <v/>
      </c>
      <c r="H203" s="47" t="str">
        <f t="shared" si="14"/>
        <v/>
      </c>
      <c r="I203" s="6"/>
      <c r="J203" s="21"/>
      <c r="K203" s="21"/>
      <c r="L203" s="52"/>
      <c r="M203" s="180"/>
      <c r="N203" s="139"/>
      <c r="O203" s="140"/>
      <c r="P203" s="141"/>
      <c r="Q203" s="147"/>
      <c r="R203" s="141"/>
      <c r="S203" s="142"/>
      <c r="T203" s="141"/>
      <c r="U203" s="141"/>
      <c r="V203" s="141"/>
      <c r="W203" s="142"/>
      <c r="X203" s="141"/>
      <c r="Y203" s="143"/>
      <c r="Z203" s="142"/>
      <c r="AA203" s="141"/>
      <c r="AB203" s="143"/>
      <c r="AC203" s="142"/>
      <c r="AD203" s="141"/>
      <c r="AE203" s="143"/>
    </row>
    <row r="204" spans="2:31" s="11" customFormat="1" ht="31.5" customHeight="1">
      <c r="B204" s="32"/>
      <c r="C204" s="306"/>
      <c r="D204" s="307"/>
      <c r="E204" s="51"/>
      <c r="F204" s="23" t="str">
        <f t="shared" si="15"/>
        <v/>
      </c>
      <c r="G204" s="4" t="str">
        <f t="shared" si="16"/>
        <v/>
      </c>
      <c r="H204" s="47" t="str">
        <f t="shared" si="14"/>
        <v/>
      </c>
      <c r="I204" s="6"/>
      <c r="J204" s="21"/>
      <c r="K204" s="21"/>
      <c r="L204" s="52"/>
      <c r="M204" s="180"/>
      <c r="N204" s="139"/>
      <c r="O204" s="140"/>
      <c r="P204" s="141"/>
      <c r="Q204" s="147"/>
      <c r="R204" s="141"/>
      <c r="S204" s="142"/>
      <c r="T204" s="141"/>
      <c r="U204" s="141"/>
      <c r="V204" s="141"/>
      <c r="W204" s="142"/>
      <c r="X204" s="141"/>
      <c r="Y204" s="143"/>
      <c r="Z204" s="142"/>
      <c r="AA204" s="141"/>
      <c r="AB204" s="143"/>
      <c r="AC204" s="142"/>
      <c r="AD204" s="141"/>
      <c r="AE204" s="143"/>
    </row>
    <row r="205" spans="2:31" s="11" customFormat="1" ht="31.5" customHeight="1">
      <c r="B205" s="34"/>
      <c r="C205" s="306"/>
      <c r="D205" s="307"/>
      <c r="E205" s="51"/>
      <c r="F205" s="23" t="str">
        <f t="shared" si="15"/>
        <v/>
      </c>
      <c r="G205" s="4" t="str">
        <f t="shared" si="16"/>
        <v/>
      </c>
      <c r="H205" s="47" t="str">
        <f t="shared" si="14"/>
        <v/>
      </c>
      <c r="I205" s="6"/>
      <c r="J205" s="21"/>
      <c r="K205" s="21"/>
      <c r="L205" s="52"/>
      <c r="M205" s="180"/>
      <c r="N205" s="139"/>
      <c r="O205" s="140"/>
      <c r="P205" s="141"/>
      <c r="Q205" s="147"/>
      <c r="R205" s="141"/>
      <c r="S205" s="142"/>
      <c r="T205" s="141"/>
      <c r="U205" s="141"/>
      <c r="V205" s="141"/>
      <c r="W205" s="142"/>
      <c r="X205" s="141"/>
      <c r="Y205" s="143"/>
      <c r="Z205" s="142"/>
      <c r="AA205" s="141"/>
      <c r="AB205" s="143"/>
      <c r="AC205" s="142"/>
      <c r="AD205" s="141"/>
      <c r="AE205" s="143"/>
    </row>
    <row r="206" spans="2:31" s="11" customFormat="1" ht="31.5" customHeight="1">
      <c r="B206" s="32"/>
      <c r="C206" s="306"/>
      <c r="D206" s="307"/>
      <c r="E206" s="51"/>
      <c r="F206" s="23" t="str">
        <f t="shared" si="15"/>
        <v/>
      </c>
      <c r="G206" s="4" t="str">
        <f t="shared" si="16"/>
        <v/>
      </c>
      <c r="H206" s="47" t="str">
        <f t="shared" si="14"/>
        <v/>
      </c>
      <c r="I206" s="6"/>
      <c r="J206" s="21"/>
      <c r="K206" s="21"/>
      <c r="L206" s="52"/>
      <c r="M206" s="180"/>
      <c r="N206" s="139"/>
      <c r="O206" s="140"/>
      <c r="P206" s="141"/>
      <c r="Q206" s="147"/>
      <c r="R206" s="141"/>
      <c r="S206" s="142"/>
      <c r="T206" s="141"/>
      <c r="U206" s="141"/>
      <c r="V206" s="141"/>
      <c r="W206" s="142"/>
      <c r="X206" s="141"/>
      <c r="Y206" s="143"/>
      <c r="Z206" s="142"/>
      <c r="AA206" s="141"/>
      <c r="AB206" s="143"/>
      <c r="AC206" s="142"/>
      <c r="AD206" s="141"/>
      <c r="AE206" s="143"/>
    </row>
    <row r="207" spans="2:31" s="11" customFormat="1" ht="31.5" customHeight="1">
      <c r="B207" s="35"/>
      <c r="C207" s="306"/>
      <c r="D207" s="307"/>
      <c r="E207" s="51"/>
      <c r="F207" s="23" t="str">
        <f t="shared" si="15"/>
        <v/>
      </c>
      <c r="G207" s="4" t="str">
        <f t="shared" si="16"/>
        <v/>
      </c>
      <c r="H207" s="47" t="str">
        <f t="shared" si="14"/>
        <v/>
      </c>
      <c r="I207" s="6"/>
      <c r="J207" s="21"/>
      <c r="K207" s="21"/>
      <c r="L207" s="52"/>
      <c r="M207" s="180"/>
      <c r="N207" s="139"/>
      <c r="O207" s="140"/>
      <c r="P207" s="141"/>
      <c r="Q207" s="147"/>
      <c r="R207" s="141"/>
      <c r="S207" s="142"/>
      <c r="T207" s="141"/>
      <c r="U207" s="141"/>
      <c r="V207" s="141"/>
      <c r="W207" s="142"/>
      <c r="X207" s="141"/>
      <c r="Y207" s="143"/>
      <c r="Z207" s="142"/>
      <c r="AA207" s="141"/>
      <c r="AB207" s="143"/>
      <c r="AC207" s="142"/>
      <c r="AD207" s="141"/>
      <c r="AE207" s="143"/>
    </row>
    <row r="208" spans="2:31" s="11" customFormat="1" ht="31.5" customHeight="1">
      <c r="B208" s="34"/>
      <c r="C208" s="306"/>
      <c r="D208" s="307"/>
      <c r="E208" s="51"/>
      <c r="F208" s="23" t="str">
        <f t="shared" si="15"/>
        <v/>
      </c>
      <c r="G208" s="4" t="str">
        <f t="shared" si="16"/>
        <v/>
      </c>
      <c r="H208" s="47" t="str">
        <f t="shared" si="14"/>
        <v/>
      </c>
      <c r="I208" s="6"/>
      <c r="J208" s="21"/>
      <c r="K208" s="21"/>
      <c r="L208" s="52"/>
      <c r="M208" s="180"/>
      <c r="N208" s="139"/>
      <c r="O208" s="140"/>
      <c r="P208" s="141"/>
      <c r="Q208" s="147"/>
      <c r="R208" s="141"/>
      <c r="S208" s="142"/>
      <c r="T208" s="141"/>
      <c r="U208" s="141"/>
      <c r="V208" s="141"/>
      <c r="W208" s="142"/>
      <c r="X208" s="141"/>
      <c r="Y208" s="143"/>
      <c r="Z208" s="142"/>
      <c r="AA208" s="141"/>
      <c r="AB208" s="143"/>
      <c r="AC208" s="142"/>
      <c r="AD208" s="141"/>
      <c r="AE208" s="143"/>
    </row>
    <row r="209" spans="2:31" s="11" customFormat="1" ht="31.5" customHeight="1">
      <c r="B209" s="32"/>
      <c r="C209" s="337"/>
      <c r="D209" s="307"/>
      <c r="E209" s="51"/>
      <c r="F209" s="23" t="str">
        <f t="shared" si="15"/>
        <v/>
      </c>
      <c r="G209" s="4" t="str">
        <f t="shared" si="16"/>
        <v/>
      </c>
      <c r="H209" s="47" t="str">
        <f t="shared" si="14"/>
        <v/>
      </c>
      <c r="I209" s="6"/>
      <c r="J209" s="21"/>
      <c r="K209" s="21"/>
      <c r="L209" s="52"/>
      <c r="M209" s="180"/>
      <c r="N209" s="139"/>
      <c r="O209" s="140"/>
      <c r="P209" s="141"/>
      <c r="Q209" s="147"/>
      <c r="R209" s="141"/>
      <c r="S209" s="142"/>
      <c r="T209" s="141"/>
      <c r="U209" s="141"/>
      <c r="V209" s="141"/>
      <c r="W209" s="142"/>
      <c r="X209" s="141"/>
      <c r="Y209" s="143"/>
      <c r="Z209" s="142"/>
      <c r="AA209" s="141"/>
      <c r="AB209" s="143"/>
      <c r="AC209" s="142"/>
      <c r="AD209" s="141"/>
      <c r="AE209" s="143"/>
    </row>
    <row r="210" spans="2:31" s="11" customFormat="1" ht="31.5" customHeight="1">
      <c r="B210" s="28"/>
      <c r="C210" s="306"/>
      <c r="D210" s="307"/>
      <c r="E210" s="51"/>
      <c r="F210" s="23" t="str">
        <f t="shared" si="15"/>
        <v/>
      </c>
      <c r="G210" s="4" t="str">
        <f t="shared" si="16"/>
        <v/>
      </c>
      <c r="H210" s="47" t="str">
        <f t="shared" si="14"/>
        <v/>
      </c>
      <c r="I210" s="6"/>
      <c r="J210" s="21"/>
      <c r="K210" s="21"/>
      <c r="L210" s="52"/>
      <c r="M210" s="180"/>
      <c r="N210" s="139"/>
      <c r="O210" s="140"/>
      <c r="P210" s="141"/>
      <c r="Q210" s="147"/>
      <c r="R210" s="141"/>
      <c r="S210" s="142"/>
      <c r="T210" s="141"/>
      <c r="U210" s="141"/>
      <c r="V210" s="141"/>
      <c r="W210" s="142"/>
      <c r="X210" s="141"/>
      <c r="Y210" s="143"/>
      <c r="Z210" s="142"/>
      <c r="AA210" s="141"/>
      <c r="AB210" s="143"/>
      <c r="AC210" s="142"/>
      <c r="AD210" s="141"/>
      <c r="AE210" s="143"/>
    </row>
    <row r="211" spans="2:31" s="11" customFormat="1" ht="31.5" customHeight="1">
      <c r="B211" s="55"/>
      <c r="C211" s="306"/>
      <c r="D211" s="307"/>
      <c r="E211" s="51"/>
      <c r="F211" s="23" t="str">
        <f t="shared" si="15"/>
        <v/>
      </c>
      <c r="G211" s="4" t="str">
        <f t="shared" si="16"/>
        <v/>
      </c>
      <c r="H211" s="47" t="str">
        <f t="shared" si="14"/>
        <v/>
      </c>
      <c r="I211" s="6"/>
      <c r="J211" s="21"/>
      <c r="K211" s="21"/>
      <c r="L211" s="52"/>
      <c r="M211" s="180"/>
      <c r="N211" s="139"/>
      <c r="O211" s="140"/>
      <c r="P211" s="141"/>
      <c r="Q211" s="147"/>
      <c r="R211" s="141"/>
      <c r="S211" s="142"/>
      <c r="T211" s="141"/>
      <c r="U211" s="141"/>
      <c r="V211" s="141"/>
      <c r="W211" s="142"/>
      <c r="X211" s="141"/>
      <c r="Y211" s="143"/>
      <c r="Z211" s="142"/>
      <c r="AA211" s="141"/>
      <c r="AB211" s="143"/>
      <c r="AC211" s="142"/>
      <c r="AD211" s="141"/>
      <c r="AE211" s="143"/>
    </row>
    <row r="212" spans="2:31" s="11" customFormat="1" ht="31.5" customHeight="1">
      <c r="B212" s="55"/>
      <c r="C212" s="352"/>
      <c r="D212" s="353"/>
      <c r="E212" s="51"/>
      <c r="F212" s="23" t="str">
        <f t="shared" si="15"/>
        <v/>
      </c>
      <c r="G212" s="4" t="str">
        <f t="shared" si="16"/>
        <v/>
      </c>
      <c r="H212" s="47" t="str">
        <f t="shared" si="14"/>
        <v/>
      </c>
      <c r="I212" s="6"/>
      <c r="J212" s="21"/>
      <c r="K212" s="21"/>
      <c r="L212" s="52"/>
      <c r="M212" s="180"/>
      <c r="N212" s="139"/>
      <c r="O212" s="140"/>
      <c r="P212" s="141"/>
      <c r="Q212" s="147"/>
      <c r="R212" s="141"/>
      <c r="S212" s="142"/>
      <c r="T212" s="141"/>
      <c r="U212" s="141"/>
      <c r="V212" s="141"/>
      <c r="W212" s="142"/>
      <c r="X212" s="141"/>
      <c r="Y212" s="143"/>
      <c r="Z212" s="142"/>
      <c r="AA212" s="141"/>
      <c r="AB212" s="143"/>
      <c r="AC212" s="142"/>
      <c r="AD212" s="141"/>
      <c r="AE212" s="143"/>
    </row>
    <row r="213" spans="2:31" s="11" customFormat="1" ht="31.5" customHeight="1">
      <c r="B213" s="66" t="s">
        <v>174</v>
      </c>
      <c r="C213" s="352"/>
      <c r="D213" s="353"/>
      <c r="E213" s="51"/>
      <c r="F213" s="23" t="str">
        <f t="shared" si="15"/>
        <v/>
      </c>
      <c r="G213" s="4" t="str">
        <f t="shared" si="16"/>
        <v/>
      </c>
      <c r="H213" s="47" t="str">
        <f t="shared" si="14"/>
        <v/>
      </c>
      <c r="I213" s="6"/>
      <c r="J213" s="21"/>
      <c r="K213" s="21"/>
      <c r="L213" s="52"/>
      <c r="M213" s="180"/>
      <c r="N213" s="139"/>
      <c r="O213" s="140"/>
      <c r="P213" s="141"/>
      <c r="Q213" s="142"/>
      <c r="R213" s="141"/>
      <c r="S213" s="142"/>
      <c r="T213" s="141"/>
      <c r="U213" s="141"/>
      <c r="V213" s="141"/>
      <c r="W213" s="138"/>
      <c r="X213" s="141"/>
      <c r="Y213" s="143"/>
      <c r="Z213" s="138"/>
      <c r="AA213" s="141"/>
      <c r="AB213" s="143"/>
      <c r="AC213" s="138"/>
      <c r="AD213" s="141"/>
      <c r="AE213" s="143"/>
    </row>
    <row r="214" spans="2:31" s="11" customFormat="1" ht="31.5" customHeight="1">
      <c r="B214" s="32" t="str">
        <f>B27</f>
        <v>　８．発生材運搬処分費</v>
      </c>
      <c r="C214" s="306" t="s">
        <v>83</v>
      </c>
      <c r="D214" s="307"/>
      <c r="E214" s="24"/>
      <c r="F214" s="23" t="str">
        <f t="shared" si="15"/>
        <v/>
      </c>
      <c r="G214" s="4" t="str">
        <f t="shared" si="16"/>
        <v/>
      </c>
      <c r="H214" s="47" t="str">
        <f t="shared" si="14"/>
        <v/>
      </c>
      <c r="I214" s="6"/>
      <c r="J214" s="21"/>
      <c r="K214" s="21"/>
      <c r="L214" s="46"/>
      <c r="M214" s="184"/>
      <c r="N214" s="139"/>
      <c r="O214" s="140"/>
      <c r="P214" s="141"/>
      <c r="Q214" s="142"/>
      <c r="R214" s="141"/>
      <c r="S214" s="142"/>
      <c r="T214" s="141"/>
      <c r="U214" s="141"/>
      <c r="V214" s="141"/>
      <c r="W214" s="144"/>
      <c r="X214" s="141"/>
      <c r="Y214" s="145"/>
      <c r="Z214" s="144"/>
      <c r="AA214" s="141"/>
      <c r="AB214" s="145"/>
      <c r="AC214" s="144"/>
      <c r="AD214" s="141"/>
      <c r="AE214" s="145"/>
    </row>
    <row r="215" spans="2:31" s="11" customFormat="1" ht="31.5" customHeight="1">
      <c r="B215" s="16" t="s">
        <v>53</v>
      </c>
      <c r="C215" s="306" t="s">
        <v>146</v>
      </c>
      <c r="D215" s="307"/>
      <c r="E215" s="26">
        <v>6</v>
      </c>
      <c r="F215" s="23">
        <f t="shared" si="15"/>
        <v>6</v>
      </c>
      <c r="G215" s="4" t="str">
        <f t="shared" si="16"/>
        <v>.</v>
      </c>
      <c r="H215" s="47">
        <f t="shared" si="14"/>
        <v>0</v>
      </c>
      <c r="I215" s="6" t="s">
        <v>61</v>
      </c>
      <c r="J215" s="21"/>
      <c r="K215" s="21"/>
      <c r="L215" s="185"/>
      <c r="M215" s="180"/>
      <c r="N215" s="139"/>
      <c r="O215" s="140"/>
      <c r="P215" s="141"/>
      <c r="Q215" s="147"/>
      <c r="R215" s="141"/>
      <c r="S215" s="142"/>
      <c r="T215" s="141"/>
      <c r="U215" s="141"/>
      <c r="V215" s="141"/>
      <c r="W215" s="142"/>
      <c r="X215" s="141"/>
      <c r="Y215" s="143"/>
      <c r="Z215" s="142"/>
      <c r="AA215" s="141"/>
      <c r="AB215" s="143"/>
      <c r="AC215" s="142"/>
      <c r="AD215" s="141"/>
      <c r="AE215" s="143"/>
    </row>
    <row r="216" spans="2:31" s="11" customFormat="1" ht="31.5" customHeight="1">
      <c r="B216" s="7" t="s">
        <v>54</v>
      </c>
      <c r="C216" s="306" t="s">
        <v>63</v>
      </c>
      <c r="D216" s="307"/>
      <c r="E216" s="26">
        <v>0.28999999999999998</v>
      </c>
      <c r="F216" s="23">
        <f t="shared" si="15"/>
        <v>0</v>
      </c>
      <c r="G216" s="4" t="str">
        <f t="shared" si="16"/>
        <v>.</v>
      </c>
      <c r="H216" s="47">
        <f t="shared" si="14"/>
        <v>3</v>
      </c>
      <c r="I216" s="6" t="s">
        <v>61</v>
      </c>
      <c r="J216" s="21"/>
      <c r="K216" s="21"/>
      <c r="L216" s="185"/>
      <c r="M216" s="138"/>
      <c r="N216" s="139"/>
      <c r="O216" s="140"/>
      <c r="P216" s="141"/>
      <c r="Q216" s="142"/>
      <c r="R216" s="141"/>
      <c r="S216" s="142"/>
      <c r="T216" s="141"/>
      <c r="U216" s="141"/>
      <c r="V216" s="141"/>
      <c r="W216" s="142"/>
      <c r="X216" s="141"/>
      <c r="Y216" s="143"/>
      <c r="Z216" s="142"/>
      <c r="AA216" s="141"/>
      <c r="AB216" s="143"/>
      <c r="AC216" s="142"/>
      <c r="AD216" s="141"/>
      <c r="AE216" s="143"/>
    </row>
    <row r="217" spans="2:31" s="11" customFormat="1" ht="31.5" customHeight="1">
      <c r="B217" s="16" t="s">
        <v>55</v>
      </c>
      <c r="C217" s="306" t="s">
        <v>146</v>
      </c>
      <c r="D217" s="307"/>
      <c r="E217" s="26">
        <f>E215</f>
        <v>6</v>
      </c>
      <c r="F217" s="23">
        <f t="shared" si="15"/>
        <v>6</v>
      </c>
      <c r="G217" s="4" t="str">
        <f t="shared" si="16"/>
        <v>.</v>
      </c>
      <c r="H217" s="47">
        <f t="shared" si="14"/>
        <v>0</v>
      </c>
      <c r="I217" s="6" t="s">
        <v>61</v>
      </c>
      <c r="J217" s="21"/>
      <c r="K217" s="21"/>
      <c r="L217" s="185"/>
      <c r="M217" s="138"/>
      <c r="N217" s="139"/>
      <c r="O217" s="140"/>
      <c r="P217" s="139"/>
      <c r="Q217" s="142"/>
      <c r="R217" s="141"/>
      <c r="S217" s="142"/>
      <c r="T217" s="141"/>
      <c r="U217" s="141"/>
      <c r="V217" s="141"/>
      <c r="W217" s="142"/>
      <c r="X217" s="141"/>
      <c r="Y217" s="143"/>
      <c r="Z217" s="142"/>
      <c r="AA217" s="141"/>
      <c r="AB217" s="143"/>
      <c r="AC217" s="142"/>
      <c r="AD217" s="141"/>
      <c r="AE217" s="143"/>
    </row>
    <row r="218" spans="2:31" s="11" customFormat="1" ht="31.5" customHeight="1">
      <c r="B218" s="7" t="s">
        <v>54</v>
      </c>
      <c r="C218" s="306" t="s">
        <v>63</v>
      </c>
      <c r="D218" s="307"/>
      <c r="E218" s="26">
        <v>0.28999999999999998</v>
      </c>
      <c r="F218" s="23">
        <f t="shared" si="15"/>
        <v>0</v>
      </c>
      <c r="G218" s="4" t="str">
        <f t="shared" si="16"/>
        <v>.</v>
      </c>
      <c r="H218" s="47">
        <f t="shared" si="14"/>
        <v>3</v>
      </c>
      <c r="I218" s="6" t="s">
        <v>61</v>
      </c>
      <c r="J218" s="21"/>
      <c r="K218" s="21"/>
      <c r="L218" s="185"/>
      <c r="M218" s="138"/>
      <c r="N218" s="139"/>
      <c r="O218" s="140"/>
      <c r="P218" s="139"/>
      <c r="Q218" s="142"/>
      <c r="R218" s="141"/>
      <c r="S218" s="142"/>
      <c r="T218" s="141"/>
      <c r="U218" s="141"/>
      <c r="V218" s="141"/>
      <c r="W218" s="142"/>
      <c r="X218" s="141"/>
      <c r="Y218" s="143"/>
      <c r="Z218" s="142"/>
      <c r="AA218" s="141"/>
      <c r="AB218" s="143"/>
      <c r="AC218" s="142"/>
      <c r="AD218" s="141"/>
      <c r="AE218" s="143"/>
    </row>
    <row r="219" spans="2:31" s="11" customFormat="1" ht="31.5" customHeight="1">
      <c r="B219" s="16" t="s">
        <v>56</v>
      </c>
      <c r="C219" s="310" t="s">
        <v>147</v>
      </c>
      <c r="D219" s="307"/>
      <c r="E219" s="26">
        <v>6.65</v>
      </c>
      <c r="F219" s="23">
        <f t="shared" si="15"/>
        <v>6</v>
      </c>
      <c r="G219" s="4" t="str">
        <f t="shared" si="16"/>
        <v>.</v>
      </c>
      <c r="H219" s="47">
        <f t="shared" si="14"/>
        <v>7</v>
      </c>
      <c r="I219" s="6" t="s">
        <v>62</v>
      </c>
      <c r="J219" s="21"/>
      <c r="K219" s="21"/>
      <c r="L219" s="185"/>
      <c r="M219" s="138"/>
      <c r="N219" s="139"/>
      <c r="O219" s="140"/>
      <c r="P219" s="139"/>
      <c r="Q219" s="142"/>
      <c r="R219" s="141"/>
      <c r="S219" s="142"/>
      <c r="T219" s="141"/>
      <c r="U219" s="141"/>
      <c r="V219" s="141"/>
      <c r="W219" s="138"/>
      <c r="X219" s="141"/>
      <c r="Y219" s="143"/>
      <c r="Z219" s="138"/>
      <c r="AA219" s="141"/>
      <c r="AB219" s="143"/>
      <c r="AC219" s="138"/>
      <c r="AD219" s="141"/>
      <c r="AE219" s="143"/>
    </row>
    <row r="220" spans="2:31" s="11" customFormat="1" ht="31.5" customHeight="1">
      <c r="B220" s="16" t="s">
        <v>240</v>
      </c>
      <c r="C220" s="310" t="s">
        <v>63</v>
      </c>
      <c r="D220" s="307"/>
      <c r="E220" s="26">
        <v>292.41699999999997</v>
      </c>
      <c r="F220" s="23">
        <f t="shared" si="15"/>
        <v>292</v>
      </c>
      <c r="G220" s="4" t="str">
        <f t="shared" si="16"/>
        <v>.</v>
      </c>
      <c r="H220" s="47" t="str">
        <f t="shared" si="14"/>
        <v>--</v>
      </c>
      <c r="I220" s="6" t="s">
        <v>176</v>
      </c>
      <c r="J220" s="21"/>
      <c r="K220" s="21"/>
      <c r="L220" s="185"/>
      <c r="M220" s="138"/>
      <c r="N220" s="139"/>
      <c r="O220" s="140"/>
      <c r="P220" s="139"/>
      <c r="Q220" s="142"/>
      <c r="R220" s="141"/>
      <c r="S220" s="142"/>
      <c r="T220" s="141"/>
      <c r="U220" s="141"/>
      <c r="V220" s="141"/>
      <c r="W220" s="142"/>
      <c r="X220" s="141"/>
      <c r="Y220" s="143"/>
      <c r="Z220" s="142"/>
      <c r="AA220" s="141"/>
      <c r="AB220" s="143"/>
      <c r="AC220" s="142"/>
      <c r="AD220" s="141"/>
      <c r="AE220" s="143"/>
    </row>
    <row r="221" spans="2:31" s="11" customFormat="1" ht="31.5" customHeight="1">
      <c r="B221" s="32"/>
      <c r="C221" s="306"/>
      <c r="D221" s="307"/>
      <c r="E221" s="26"/>
      <c r="F221" s="23" t="str">
        <f t="shared" si="15"/>
        <v/>
      </c>
      <c r="G221" s="4" t="str">
        <f t="shared" si="16"/>
        <v/>
      </c>
      <c r="H221" s="47" t="str">
        <f t="shared" si="14"/>
        <v/>
      </c>
      <c r="I221" s="6"/>
      <c r="J221" s="21"/>
      <c r="K221" s="21"/>
      <c r="L221" s="49"/>
      <c r="M221" s="180"/>
      <c r="N221" s="139"/>
      <c r="O221" s="140"/>
      <c r="P221" s="141"/>
      <c r="Q221" s="142"/>
      <c r="R221" s="141"/>
      <c r="S221" s="142"/>
      <c r="T221" s="141"/>
      <c r="U221" s="141"/>
      <c r="V221" s="141"/>
      <c r="W221" s="138"/>
      <c r="X221" s="141"/>
      <c r="Y221" s="143"/>
      <c r="Z221" s="138"/>
      <c r="AA221" s="141"/>
      <c r="AB221" s="143"/>
      <c r="AC221" s="138"/>
      <c r="AD221" s="141"/>
      <c r="AE221" s="143"/>
    </row>
    <row r="222" spans="2:31" s="11" customFormat="1" ht="31.5" customHeight="1">
      <c r="B222" s="16"/>
      <c r="C222" s="306"/>
      <c r="D222" s="307"/>
      <c r="E222" s="26"/>
      <c r="F222" s="23" t="str">
        <f t="shared" si="15"/>
        <v/>
      </c>
      <c r="G222" s="4" t="str">
        <f t="shared" si="16"/>
        <v/>
      </c>
      <c r="H222" s="47" t="str">
        <f t="shared" si="14"/>
        <v/>
      </c>
      <c r="I222" s="6"/>
      <c r="J222" s="21"/>
      <c r="K222" s="21"/>
      <c r="L222" s="46"/>
      <c r="M222" s="180"/>
      <c r="N222" s="139"/>
      <c r="O222" s="140"/>
      <c r="P222" s="141"/>
      <c r="Q222" s="142"/>
      <c r="R222" s="141"/>
      <c r="S222" s="142"/>
      <c r="T222" s="141"/>
      <c r="U222" s="141"/>
      <c r="V222" s="141"/>
      <c r="W222" s="142"/>
      <c r="X222" s="141"/>
      <c r="Y222" s="143"/>
      <c r="Z222" s="142"/>
      <c r="AA222" s="141"/>
      <c r="AB222" s="143"/>
      <c r="AC222" s="142"/>
      <c r="AD222" s="141"/>
      <c r="AE222" s="143"/>
    </row>
    <row r="223" spans="2:31" s="11" customFormat="1" ht="31.5" customHeight="1">
      <c r="B223" s="16"/>
      <c r="C223" s="306"/>
      <c r="D223" s="307"/>
      <c r="E223" s="26"/>
      <c r="F223" s="23" t="str">
        <f t="shared" si="15"/>
        <v/>
      </c>
      <c r="G223" s="4" t="str">
        <f t="shared" si="16"/>
        <v/>
      </c>
      <c r="H223" s="47" t="str">
        <f t="shared" si="14"/>
        <v/>
      </c>
      <c r="I223" s="6"/>
      <c r="J223" s="21"/>
      <c r="K223" s="21"/>
      <c r="L223" s="46"/>
      <c r="M223" s="180"/>
      <c r="N223" s="139"/>
      <c r="O223" s="140"/>
      <c r="P223" s="141"/>
      <c r="Q223" s="142"/>
      <c r="R223" s="141"/>
      <c r="S223" s="142"/>
      <c r="T223" s="141"/>
      <c r="U223" s="141"/>
      <c r="V223" s="141"/>
      <c r="W223" s="142"/>
      <c r="X223" s="141"/>
      <c r="Y223" s="143"/>
      <c r="Z223" s="142"/>
      <c r="AA223" s="141"/>
      <c r="AB223" s="143"/>
      <c r="AC223" s="142"/>
      <c r="AD223" s="141"/>
      <c r="AE223" s="143"/>
    </row>
    <row r="224" spans="2:31" s="11" customFormat="1" ht="31.5" customHeight="1">
      <c r="B224" s="46"/>
      <c r="C224" s="306"/>
      <c r="D224" s="307"/>
      <c r="E224" s="64"/>
      <c r="F224" s="23" t="str">
        <f t="shared" si="15"/>
        <v/>
      </c>
      <c r="G224" s="4" t="str">
        <f t="shared" si="16"/>
        <v/>
      </c>
      <c r="H224" s="47" t="str">
        <f t="shared" si="14"/>
        <v/>
      </c>
      <c r="I224" s="54"/>
      <c r="J224" s="45"/>
      <c r="K224" s="45"/>
      <c r="L224" s="46"/>
      <c r="M224" s="180"/>
      <c r="N224" s="139"/>
      <c r="O224" s="140"/>
      <c r="P224" s="141"/>
      <c r="Q224" s="142"/>
      <c r="R224" s="141"/>
      <c r="S224" s="142"/>
      <c r="T224" s="141"/>
      <c r="U224" s="141"/>
      <c r="V224" s="141"/>
      <c r="W224" s="142"/>
      <c r="X224" s="141"/>
      <c r="Y224" s="143"/>
      <c r="Z224" s="142"/>
      <c r="AA224" s="141"/>
      <c r="AB224" s="143"/>
      <c r="AC224" s="142"/>
      <c r="AD224" s="141"/>
      <c r="AE224" s="143"/>
    </row>
    <row r="225" spans="2:49" s="11" customFormat="1" ht="31.5" customHeight="1">
      <c r="B225" s="46"/>
      <c r="C225" s="306"/>
      <c r="D225" s="307"/>
      <c r="E225" s="64"/>
      <c r="F225" s="23" t="str">
        <f t="shared" si="15"/>
        <v/>
      </c>
      <c r="G225" s="4" t="str">
        <f t="shared" si="16"/>
        <v/>
      </c>
      <c r="H225" s="47" t="str">
        <f t="shared" si="14"/>
        <v/>
      </c>
      <c r="I225" s="54"/>
      <c r="J225" s="45"/>
      <c r="K225" s="45"/>
      <c r="L225" s="46"/>
      <c r="M225" s="180"/>
      <c r="N225" s="139"/>
      <c r="O225" s="140"/>
      <c r="P225" s="141"/>
      <c r="Q225" s="142"/>
      <c r="R225" s="141"/>
      <c r="S225" s="142"/>
      <c r="T225" s="141"/>
      <c r="U225" s="141"/>
      <c r="V225" s="141"/>
      <c r="W225" s="142"/>
      <c r="X225" s="141"/>
      <c r="Y225" s="143"/>
      <c r="Z225" s="142"/>
      <c r="AA225" s="141"/>
      <c r="AB225" s="143"/>
      <c r="AC225" s="142"/>
      <c r="AD225" s="141"/>
      <c r="AE225" s="143"/>
    </row>
    <row r="226" spans="2:49" s="11" customFormat="1" ht="31.5" customHeight="1">
      <c r="B226" s="46"/>
      <c r="C226" s="306"/>
      <c r="D226" s="307"/>
      <c r="E226" s="64"/>
      <c r="F226" s="23" t="str">
        <f t="shared" si="15"/>
        <v/>
      </c>
      <c r="G226" s="4" t="str">
        <f t="shared" si="16"/>
        <v/>
      </c>
      <c r="H226" s="47" t="str">
        <f t="shared" si="14"/>
        <v/>
      </c>
      <c r="I226" s="54"/>
      <c r="J226" s="45"/>
      <c r="K226" s="45"/>
      <c r="L226" s="46"/>
      <c r="M226" s="180"/>
      <c r="N226" s="139"/>
      <c r="O226" s="140"/>
      <c r="P226" s="141"/>
      <c r="Q226" s="142"/>
      <c r="R226" s="141"/>
      <c r="S226" s="142"/>
      <c r="T226" s="141"/>
      <c r="U226" s="141"/>
      <c r="V226" s="141"/>
      <c r="W226" s="142"/>
      <c r="X226" s="141"/>
      <c r="Y226" s="143"/>
      <c r="Z226" s="142"/>
      <c r="AA226" s="141"/>
      <c r="AB226" s="143"/>
      <c r="AC226" s="142"/>
      <c r="AD226" s="141"/>
      <c r="AE226" s="143"/>
    </row>
    <row r="227" spans="2:49" s="11" customFormat="1" ht="31.5" customHeight="1">
      <c r="B227" s="46"/>
      <c r="C227" s="306"/>
      <c r="D227" s="307"/>
      <c r="E227" s="64"/>
      <c r="F227" s="23" t="str">
        <f t="shared" si="15"/>
        <v/>
      </c>
      <c r="G227" s="4" t="str">
        <f t="shared" si="16"/>
        <v/>
      </c>
      <c r="H227" s="47" t="str">
        <f t="shared" si="14"/>
        <v/>
      </c>
      <c r="I227" s="54"/>
      <c r="J227" s="45"/>
      <c r="K227" s="45"/>
      <c r="L227" s="46"/>
      <c r="M227" s="180"/>
      <c r="N227" s="139"/>
      <c r="O227" s="140"/>
      <c r="P227" s="141"/>
      <c r="Q227" s="142"/>
      <c r="R227" s="141"/>
      <c r="S227" s="142"/>
      <c r="T227" s="141"/>
      <c r="U227" s="141"/>
      <c r="V227" s="141"/>
      <c r="W227" s="142"/>
      <c r="X227" s="141"/>
      <c r="Y227" s="143"/>
      <c r="Z227" s="142"/>
      <c r="AA227" s="141"/>
      <c r="AB227" s="143"/>
      <c r="AC227" s="142"/>
      <c r="AD227" s="141"/>
      <c r="AE227" s="143"/>
    </row>
    <row r="228" spans="2:49" s="11" customFormat="1" ht="31.5" customHeight="1">
      <c r="B228" s="28" t="s">
        <v>94</v>
      </c>
      <c r="C228" s="306"/>
      <c r="D228" s="307"/>
      <c r="E228" s="64"/>
      <c r="F228" s="23" t="str">
        <f t="shared" si="15"/>
        <v/>
      </c>
      <c r="G228" s="4" t="str">
        <f t="shared" si="16"/>
        <v/>
      </c>
      <c r="H228" s="47" t="str">
        <f t="shared" si="14"/>
        <v/>
      </c>
      <c r="I228" s="54"/>
      <c r="J228" s="45"/>
      <c r="K228" s="45"/>
      <c r="L228" s="46"/>
      <c r="M228" s="180"/>
      <c r="N228" s="139"/>
      <c r="O228" s="140"/>
      <c r="P228" s="141"/>
      <c r="Q228" s="142"/>
      <c r="R228" s="141"/>
      <c r="S228" s="142"/>
      <c r="T228" s="141"/>
      <c r="U228" s="141"/>
      <c r="V228" s="141"/>
      <c r="W228" s="142"/>
      <c r="X228" s="141"/>
      <c r="Y228" s="143"/>
      <c r="Z228" s="142"/>
      <c r="AA228" s="141"/>
      <c r="AB228" s="143"/>
      <c r="AC228" s="142"/>
      <c r="AD228" s="141"/>
      <c r="AE228" s="143"/>
    </row>
    <row r="229" spans="2:49" s="11" customFormat="1" ht="31.5" customHeight="1">
      <c r="B229" s="16" t="s">
        <v>35</v>
      </c>
      <c r="C229" s="306" t="s">
        <v>86</v>
      </c>
      <c r="D229" s="307"/>
      <c r="E229" s="24"/>
      <c r="F229" s="23" t="str">
        <f t="shared" si="15"/>
        <v/>
      </c>
      <c r="G229" s="4" t="str">
        <f t="shared" si="16"/>
        <v/>
      </c>
      <c r="H229" s="47" t="str">
        <f t="shared" si="14"/>
        <v/>
      </c>
      <c r="I229" s="6"/>
      <c r="J229" s="21"/>
      <c r="K229" s="21"/>
      <c r="L229" s="46"/>
      <c r="M229" s="184"/>
      <c r="N229" s="139"/>
      <c r="O229" s="140"/>
      <c r="P229" s="141"/>
      <c r="Q229" s="138"/>
      <c r="R229" s="141"/>
      <c r="S229" s="138"/>
      <c r="T229" s="141"/>
      <c r="U229" s="141"/>
      <c r="V229" s="141"/>
      <c r="W229" s="138"/>
      <c r="X229" s="141"/>
      <c r="Y229" s="143"/>
      <c r="Z229" s="138"/>
      <c r="AA229" s="141"/>
      <c r="AB229" s="143"/>
      <c r="AC229" s="138"/>
      <c r="AD229" s="141"/>
      <c r="AE229" s="143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</row>
    <row r="230" spans="2:49" s="11" customFormat="1" ht="31.5" customHeight="1">
      <c r="B230" s="18" t="s">
        <v>57</v>
      </c>
      <c r="C230" s="306"/>
      <c r="D230" s="307"/>
      <c r="E230" s="26">
        <v>1</v>
      </c>
      <c r="F230" s="23">
        <f t="shared" si="15"/>
        <v>1</v>
      </c>
      <c r="G230" s="4" t="str">
        <f t="shared" si="16"/>
        <v>.</v>
      </c>
      <c r="H230" s="47" t="str">
        <f t="shared" si="14"/>
        <v>--</v>
      </c>
      <c r="I230" s="6" t="s">
        <v>36</v>
      </c>
      <c r="J230" s="21"/>
      <c r="K230" s="21"/>
      <c r="L230" s="46"/>
      <c r="M230" s="184"/>
      <c r="N230" s="139"/>
      <c r="O230" s="140"/>
      <c r="P230" s="141"/>
      <c r="Q230" s="138"/>
      <c r="R230" s="141"/>
      <c r="S230" s="138"/>
      <c r="T230" s="141"/>
      <c r="U230" s="141"/>
      <c r="V230" s="141"/>
      <c r="W230" s="121"/>
      <c r="X230" s="141"/>
      <c r="Y230" s="143"/>
      <c r="Z230" s="138"/>
      <c r="AA230" s="141"/>
      <c r="AB230" s="143"/>
      <c r="AC230" s="138"/>
      <c r="AD230" s="141"/>
      <c r="AE230" s="143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</row>
    <row r="231" spans="2:49" ht="31.5" customHeight="1">
      <c r="B231" s="16" t="s">
        <v>58</v>
      </c>
      <c r="C231" s="306" t="s">
        <v>60</v>
      </c>
      <c r="D231" s="307"/>
      <c r="E231" s="25">
        <v>25</v>
      </c>
      <c r="F231" s="23">
        <f t="shared" si="15"/>
        <v>25</v>
      </c>
      <c r="G231" s="4" t="str">
        <f t="shared" si="16"/>
        <v>.</v>
      </c>
      <c r="H231" s="47">
        <f t="shared" si="14"/>
        <v>0</v>
      </c>
      <c r="I231" s="5" t="s">
        <v>149</v>
      </c>
      <c r="J231" s="21"/>
      <c r="K231" s="21"/>
      <c r="L231" s="46" t="s">
        <v>115</v>
      </c>
      <c r="M231" s="180"/>
      <c r="N231" s="139"/>
      <c r="O231" s="167"/>
      <c r="P231" s="168"/>
      <c r="Q231" s="169"/>
      <c r="R231" s="168"/>
      <c r="S231" s="169"/>
      <c r="T231" s="168"/>
      <c r="U231" s="141"/>
      <c r="V231" s="170"/>
      <c r="W231" s="121"/>
      <c r="X231" s="170"/>
      <c r="Y231" s="143"/>
      <c r="Z231" s="121"/>
      <c r="AA231" s="170"/>
      <c r="AB231" s="171"/>
      <c r="AC231" s="121"/>
      <c r="AD231" s="170"/>
      <c r="AE231" s="17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</row>
    <row r="232" spans="2:49" ht="31.5" customHeight="1">
      <c r="B232" s="16" t="s">
        <v>37</v>
      </c>
      <c r="C232" s="306" t="s">
        <v>327</v>
      </c>
      <c r="D232" s="307"/>
      <c r="E232" s="26">
        <v>3</v>
      </c>
      <c r="F232" s="23">
        <f t="shared" si="15"/>
        <v>3</v>
      </c>
      <c r="G232" s="4" t="str">
        <f t="shared" si="16"/>
        <v>.</v>
      </c>
      <c r="H232" s="47">
        <f t="shared" si="14"/>
        <v>0</v>
      </c>
      <c r="I232" s="57" t="s">
        <v>148</v>
      </c>
      <c r="J232" s="21"/>
      <c r="K232" s="21"/>
      <c r="L232" s="190" t="s">
        <v>114</v>
      </c>
      <c r="M232" s="180"/>
      <c r="N232" s="139"/>
      <c r="O232" s="172"/>
      <c r="P232" s="170"/>
      <c r="Q232" s="138"/>
      <c r="R232" s="141"/>
      <c r="S232" s="121"/>
      <c r="T232" s="170"/>
      <c r="U232" s="170"/>
      <c r="V232" s="141"/>
      <c r="W232" s="121"/>
      <c r="X232" s="170"/>
      <c r="Y232" s="143"/>
      <c r="Z232" s="131"/>
      <c r="AA232" s="170"/>
      <c r="AB232" s="171"/>
      <c r="AC232" s="131"/>
      <c r="AD232" s="170"/>
      <c r="AE232" s="17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</row>
    <row r="233" spans="2:49" s="11" customFormat="1" ht="31.5" customHeight="1">
      <c r="B233" s="16" t="s">
        <v>89</v>
      </c>
      <c r="C233" s="306"/>
      <c r="D233" s="307"/>
      <c r="E233" s="26">
        <v>1</v>
      </c>
      <c r="F233" s="23">
        <f t="shared" si="15"/>
        <v>1</v>
      </c>
      <c r="G233" s="4" t="str">
        <f t="shared" si="16"/>
        <v>.</v>
      </c>
      <c r="H233" s="47" t="str">
        <f t="shared" si="14"/>
        <v>--</v>
      </c>
      <c r="I233" s="6" t="s">
        <v>36</v>
      </c>
      <c r="J233" s="21"/>
      <c r="K233" s="21"/>
      <c r="L233" s="46" t="s">
        <v>103</v>
      </c>
      <c r="M233" s="180"/>
      <c r="N233" s="139"/>
      <c r="O233" s="140"/>
      <c r="P233" s="141"/>
      <c r="Q233" s="142"/>
      <c r="R233" s="141"/>
      <c r="S233" s="142"/>
      <c r="T233" s="141"/>
      <c r="U233" s="141"/>
      <c r="V233" s="141"/>
      <c r="W233" s="121"/>
      <c r="X233" s="141"/>
      <c r="Y233" s="143"/>
      <c r="Z233" s="142"/>
      <c r="AA233" s="141"/>
      <c r="AB233" s="143"/>
      <c r="AC233" s="142"/>
      <c r="AD233" s="141"/>
      <c r="AE233" s="143"/>
    </row>
    <row r="234" spans="2:49" s="11" customFormat="1" ht="31.5" customHeight="1">
      <c r="B234" s="16"/>
      <c r="C234" s="306"/>
      <c r="D234" s="307"/>
      <c r="E234" s="26"/>
      <c r="F234" s="23" t="str">
        <f t="shared" si="15"/>
        <v/>
      </c>
      <c r="G234" s="4" t="str">
        <f t="shared" si="16"/>
        <v/>
      </c>
      <c r="H234" s="47" t="str">
        <f t="shared" si="14"/>
        <v/>
      </c>
      <c r="I234" s="6"/>
      <c r="J234" s="21"/>
      <c r="K234" s="21"/>
      <c r="L234" s="46"/>
      <c r="M234" s="184"/>
      <c r="N234" s="139"/>
      <c r="O234" s="140"/>
      <c r="P234" s="141"/>
      <c r="Q234" s="142"/>
      <c r="R234" s="141"/>
      <c r="S234" s="142"/>
      <c r="T234" s="141"/>
      <c r="U234" s="141"/>
      <c r="V234" s="141"/>
      <c r="W234" s="142"/>
      <c r="X234" s="141"/>
      <c r="Y234" s="143"/>
      <c r="Z234" s="142"/>
      <c r="AA234" s="141"/>
      <c r="AB234" s="143"/>
      <c r="AC234" s="142"/>
      <c r="AD234" s="141"/>
      <c r="AE234" s="143"/>
    </row>
    <row r="235" spans="2:49" s="11" customFormat="1" ht="31.5" customHeight="1">
      <c r="B235" s="16"/>
      <c r="C235" s="306"/>
      <c r="D235" s="307"/>
      <c r="E235" s="26"/>
      <c r="F235" s="23" t="str">
        <f t="shared" si="15"/>
        <v/>
      </c>
      <c r="G235" s="4" t="str">
        <f t="shared" si="16"/>
        <v/>
      </c>
      <c r="H235" s="47" t="str">
        <f t="shared" si="14"/>
        <v/>
      </c>
      <c r="I235" s="6"/>
      <c r="J235" s="21"/>
      <c r="K235" s="21"/>
      <c r="L235" s="46"/>
      <c r="M235" s="184"/>
      <c r="N235" s="139"/>
      <c r="O235" s="140"/>
      <c r="P235" s="141"/>
      <c r="Q235" s="142"/>
      <c r="R235" s="141"/>
      <c r="S235" s="142"/>
      <c r="T235" s="141"/>
      <c r="U235" s="141"/>
      <c r="V235" s="141"/>
      <c r="W235" s="142"/>
      <c r="X235" s="141"/>
      <c r="Y235" s="143"/>
      <c r="Z235" s="142"/>
      <c r="AA235" s="141"/>
      <c r="AB235" s="143"/>
      <c r="AC235" s="142"/>
      <c r="AD235" s="141"/>
      <c r="AE235" s="143"/>
    </row>
    <row r="236" spans="2:49" s="11" customFormat="1" ht="31.5" customHeight="1">
      <c r="B236" s="16"/>
      <c r="C236" s="306"/>
      <c r="D236" s="307"/>
      <c r="E236" s="26"/>
      <c r="F236" s="23" t="str">
        <f t="shared" si="15"/>
        <v/>
      </c>
      <c r="G236" s="4" t="str">
        <f t="shared" si="16"/>
        <v/>
      </c>
      <c r="H236" s="47" t="str">
        <f t="shared" si="14"/>
        <v/>
      </c>
      <c r="I236" s="6"/>
      <c r="J236" s="21"/>
      <c r="K236" s="21"/>
      <c r="L236" s="46"/>
      <c r="M236" s="184"/>
      <c r="N236" s="139"/>
      <c r="O236" s="140"/>
      <c r="P236" s="141"/>
      <c r="Q236" s="142"/>
      <c r="R236" s="141"/>
      <c r="S236" s="142"/>
      <c r="T236" s="141"/>
      <c r="U236" s="141"/>
      <c r="V236" s="141"/>
      <c r="W236" s="142"/>
      <c r="X236" s="141"/>
      <c r="Y236" s="143"/>
      <c r="Z236" s="142"/>
      <c r="AA236" s="141"/>
      <c r="AB236" s="143"/>
      <c r="AC236" s="142"/>
      <c r="AD236" s="141"/>
      <c r="AE236" s="143"/>
    </row>
    <row r="237" spans="2:49" s="11" customFormat="1" ht="31.5" customHeight="1">
      <c r="B237" s="16"/>
      <c r="C237" s="306"/>
      <c r="D237" s="307"/>
      <c r="E237" s="26"/>
      <c r="F237" s="23" t="str">
        <f t="shared" si="15"/>
        <v/>
      </c>
      <c r="G237" s="4" t="str">
        <f t="shared" si="16"/>
        <v/>
      </c>
      <c r="H237" s="47" t="str">
        <f t="shared" si="14"/>
        <v/>
      </c>
      <c r="I237" s="6"/>
      <c r="J237" s="21"/>
      <c r="K237" s="21"/>
      <c r="L237" s="46"/>
      <c r="M237" s="184"/>
      <c r="N237" s="139"/>
      <c r="O237" s="140"/>
      <c r="P237" s="141"/>
      <c r="Q237" s="142"/>
      <c r="R237" s="141"/>
      <c r="S237" s="142"/>
      <c r="T237" s="141"/>
      <c r="U237" s="141"/>
      <c r="V237" s="141"/>
      <c r="W237" s="142"/>
      <c r="X237" s="141"/>
      <c r="Y237" s="143"/>
      <c r="Z237" s="142"/>
      <c r="AA237" s="141"/>
      <c r="AB237" s="143"/>
      <c r="AC237" s="142"/>
      <c r="AD237" s="141"/>
      <c r="AE237" s="143"/>
    </row>
    <row r="238" spans="2:49" s="11" customFormat="1" ht="31.5" customHeight="1">
      <c r="B238" s="16"/>
      <c r="C238" s="306"/>
      <c r="D238" s="307"/>
      <c r="E238" s="26"/>
      <c r="F238" s="23" t="str">
        <f t="shared" si="15"/>
        <v/>
      </c>
      <c r="G238" s="4" t="str">
        <f t="shared" si="16"/>
        <v/>
      </c>
      <c r="H238" s="47" t="str">
        <f t="shared" si="14"/>
        <v/>
      </c>
      <c r="I238" s="6"/>
      <c r="J238" s="21"/>
      <c r="K238" s="21"/>
      <c r="L238" s="46"/>
      <c r="M238" s="184"/>
      <c r="N238" s="139"/>
      <c r="O238" s="140"/>
      <c r="P238" s="141"/>
      <c r="Q238" s="142"/>
      <c r="R238" s="141"/>
      <c r="S238" s="142"/>
      <c r="T238" s="141"/>
      <c r="U238" s="141"/>
      <c r="V238" s="141"/>
      <c r="W238" s="142"/>
      <c r="X238" s="141"/>
      <c r="Y238" s="143"/>
      <c r="Z238" s="142"/>
      <c r="AA238" s="141"/>
      <c r="AB238" s="143"/>
      <c r="AC238" s="142"/>
      <c r="AD238" s="141"/>
      <c r="AE238" s="143"/>
    </row>
    <row r="239" spans="2:49" s="11" customFormat="1" ht="31.5" customHeight="1">
      <c r="B239" s="16"/>
      <c r="C239" s="306"/>
      <c r="D239" s="307"/>
      <c r="E239" s="26"/>
      <c r="F239" s="23" t="str">
        <f t="shared" si="15"/>
        <v/>
      </c>
      <c r="G239" s="4" t="str">
        <f t="shared" si="16"/>
        <v/>
      </c>
      <c r="H239" s="47" t="str">
        <f t="shared" si="14"/>
        <v/>
      </c>
      <c r="I239" s="6"/>
      <c r="J239" s="21"/>
      <c r="K239" s="21"/>
      <c r="L239" s="46"/>
      <c r="M239" s="184"/>
      <c r="N239" s="139"/>
      <c r="O239" s="140"/>
      <c r="P239" s="141"/>
      <c r="Q239" s="142"/>
      <c r="R239" s="141"/>
      <c r="S239" s="142"/>
      <c r="T239" s="141"/>
      <c r="U239" s="141"/>
      <c r="V239" s="141"/>
      <c r="W239" s="142"/>
      <c r="X239" s="141"/>
      <c r="Y239" s="143"/>
      <c r="Z239" s="142"/>
      <c r="AA239" s="141"/>
      <c r="AB239" s="143"/>
      <c r="AC239" s="142"/>
      <c r="AD239" s="141"/>
      <c r="AE239" s="143"/>
    </row>
    <row r="240" spans="2:49" s="11" customFormat="1" ht="31.5" customHeight="1">
      <c r="B240" s="16"/>
      <c r="C240" s="306"/>
      <c r="D240" s="307"/>
      <c r="E240" s="26"/>
      <c r="F240" s="23" t="str">
        <f t="shared" si="15"/>
        <v/>
      </c>
      <c r="G240" s="4" t="str">
        <f t="shared" si="16"/>
        <v/>
      </c>
      <c r="H240" s="47" t="str">
        <f t="shared" si="14"/>
        <v/>
      </c>
      <c r="I240" s="6"/>
      <c r="J240" s="21"/>
      <c r="K240" s="21"/>
      <c r="L240" s="46"/>
      <c r="M240" s="184"/>
      <c r="N240" s="139"/>
      <c r="O240" s="140"/>
      <c r="P240" s="141"/>
      <c r="Q240" s="142"/>
      <c r="R240" s="141"/>
      <c r="S240" s="142"/>
      <c r="T240" s="141"/>
      <c r="U240" s="141"/>
      <c r="V240" s="141"/>
      <c r="W240" s="142"/>
      <c r="X240" s="141"/>
      <c r="Y240" s="143"/>
      <c r="Z240" s="142"/>
      <c r="AA240" s="141"/>
      <c r="AB240" s="143"/>
      <c r="AC240" s="142"/>
      <c r="AD240" s="141"/>
      <c r="AE240" s="143"/>
    </row>
    <row r="241" spans="2:49" s="11" customFormat="1" ht="31.5" customHeight="1">
      <c r="B241" s="16"/>
      <c r="C241" s="306"/>
      <c r="D241" s="307"/>
      <c r="E241" s="26"/>
      <c r="F241" s="23" t="str">
        <f t="shared" si="15"/>
        <v/>
      </c>
      <c r="G241" s="4" t="str">
        <f t="shared" si="16"/>
        <v/>
      </c>
      <c r="H241" s="47" t="str">
        <f t="shared" si="14"/>
        <v/>
      </c>
      <c r="I241" s="6"/>
      <c r="J241" s="21"/>
      <c r="K241" s="21"/>
      <c r="L241" s="46"/>
      <c r="M241" s="184"/>
      <c r="N241" s="139"/>
      <c r="O241" s="140"/>
      <c r="P241" s="141"/>
      <c r="Q241" s="142"/>
      <c r="R241" s="141"/>
      <c r="S241" s="142"/>
      <c r="T241" s="141"/>
      <c r="U241" s="141"/>
      <c r="V241" s="141"/>
      <c r="W241" s="142"/>
      <c r="X241" s="141"/>
      <c r="Y241" s="143"/>
      <c r="Z241" s="142"/>
      <c r="AA241" s="141"/>
      <c r="AB241" s="143"/>
      <c r="AC241" s="142"/>
      <c r="AD241" s="141"/>
      <c r="AE241" s="143"/>
    </row>
    <row r="242" spans="2:49" s="11" customFormat="1" ht="31.5" customHeight="1">
      <c r="B242" s="16"/>
      <c r="C242" s="306"/>
      <c r="D242" s="307"/>
      <c r="E242" s="26"/>
      <c r="F242" s="23" t="str">
        <f t="shared" si="15"/>
        <v/>
      </c>
      <c r="G242" s="4" t="str">
        <f t="shared" si="16"/>
        <v/>
      </c>
      <c r="H242" s="47" t="str">
        <f t="shared" si="14"/>
        <v/>
      </c>
      <c r="I242" s="6"/>
      <c r="J242" s="21"/>
      <c r="K242" s="21"/>
      <c r="L242" s="46"/>
      <c r="M242" s="184"/>
      <c r="N242" s="139"/>
      <c r="O242" s="140"/>
      <c r="P242" s="141"/>
      <c r="Q242" s="142"/>
      <c r="R242" s="141"/>
      <c r="S242" s="142"/>
      <c r="T242" s="141"/>
      <c r="U242" s="141"/>
      <c r="V242" s="141"/>
      <c r="W242" s="142"/>
      <c r="X242" s="141"/>
      <c r="Y242" s="143"/>
      <c r="Z242" s="142"/>
      <c r="AA242" s="141"/>
      <c r="AB242" s="143"/>
      <c r="AC242" s="142"/>
      <c r="AD242" s="141"/>
      <c r="AE242" s="143"/>
    </row>
    <row r="243" spans="2:49" s="11" customFormat="1" ht="31.5" customHeight="1">
      <c r="B243" s="28" t="s">
        <v>38</v>
      </c>
      <c r="C243" s="306"/>
      <c r="D243" s="307"/>
      <c r="E243" s="26"/>
      <c r="F243" s="23" t="str">
        <f t="shared" si="15"/>
        <v/>
      </c>
      <c r="G243" s="4" t="str">
        <f t="shared" si="16"/>
        <v/>
      </c>
      <c r="H243" s="47" t="str">
        <f t="shared" si="14"/>
        <v/>
      </c>
      <c r="I243" s="6"/>
      <c r="J243" s="21"/>
      <c r="K243" s="21"/>
      <c r="L243" s="46"/>
      <c r="M243" s="184"/>
      <c r="N243" s="139"/>
      <c r="O243" s="140"/>
      <c r="P243" s="141"/>
      <c r="Q243" s="142"/>
      <c r="R243" s="141"/>
      <c r="S243" s="142"/>
      <c r="T243" s="141"/>
      <c r="U243" s="141"/>
      <c r="V243" s="141"/>
      <c r="W243" s="142"/>
      <c r="X243" s="141"/>
      <c r="Y243" s="143"/>
      <c r="Z243" s="142"/>
      <c r="AA243" s="141"/>
      <c r="AB243" s="143"/>
      <c r="AC243" s="142"/>
      <c r="AD243" s="141"/>
      <c r="AE243" s="143"/>
    </row>
    <row r="244" spans="2:49" s="11" customFormat="1" ht="31.5" customHeight="1">
      <c r="B244" s="7" t="s">
        <v>39</v>
      </c>
      <c r="C244" s="306" t="s">
        <v>86</v>
      </c>
      <c r="D244" s="307"/>
      <c r="E244" s="25"/>
      <c r="F244" s="23" t="str">
        <f t="shared" si="15"/>
        <v/>
      </c>
      <c r="G244" s="4" t="str">
        <f t="shared" si="16"/>
        <v/>
      </c>
      <c r="H244" s="47" t="str">
        <f t="shared" ref="H244:H258" si="17">IF(E244="","",IF(E244&gt;=100,"--",IF(OR(I244="式",I244="ヶ所",I244="個",I244="枚",I244="日",I244="本",I244="台",,I244="組",I244="基",I244="面",I244="箇所"),"--",ROUND((E244-F244)*10,0))))</f>
        <v/>
      </c>
      <c r="I244" s="6"/>
      <c r="J244" s="21"/>
      <c r="K244" s="21"/>
      <c r="L244" s="49"/>
      <c r="M244" s="181"/>
      <c r="N244" s="141"/>
      <c r="O244" s="140"/>
      <c r="P244" s="141"/>
      <c r="Q244" s="138"/>
      <c r="R244" s="141"/>
      <c r="S244" s="138"/>
      <c r="T244" s="141"/>
      <c r="U244" s="141"/>
      <c r="V244" s="139"/>
      <c r="W244" s="138"/>
      <c r="X244" s="141"/>
      <c r="Y244" s="143"/>
      <c r="Z244" s="138"/>
      <c r="AA244" s="141"/>
      <c r="AB244" s="143"/>
      <c r="AC244" s="138"/>
      <c r="AD244" s="141"/>
      <c r="AE244" s="143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</row>
    <row r="245" spans="2:49" s="11" customFormat="1" ht="31.5" customHeight="1">
      <c r="B245" s="7" t="s">
        <v>158</v>
      </c>
      <c r="C245" s="306"/>
      <c r="D245" s="307"/>
      <c r="E245" s="25">
        <f>E219+(E220/1000)</f>
        <v>6.9424170000000007</v>
      </c>
      <c r="F245" s="23">
        <f t="shared" si="15"/>
        <v>6</v>
      </c>
      <c r="G245" s="4" t="str">
        <f t="shared" si="16"/>
        <v>.</v>
      </c>
      <c r="H245" s="47">
        <f t="shared" si="17"/>
        <v>9</v>
      </c>
      <c r="I245" s="5" t="s">
        <v>59</v>
      </c>
      <c r="J245" s="21"/>
      <c r="K245" s="21"/>
      <c r="L245" s="49"/>
      <c r="M245" s="181"/>
      <c r="N245" s="127"/>
      <c r="O245" s="173"/>
      <c r="P245" s="139"/>
      <c r="Q245" s="173"/>
      <c r="R245" s="174"/>
      <c r="S245" s="140"/>
      <c r="T245" s="139"/>
      <c r="U245" s="139"/>
      <c r="V245" s="126"/>
      <c r="W245" s="138"/>
      <c r="X245" s="141"/>
      <c r="Y245" s="143"/>
      <c r="Z245" s="138"/>
      <c r="AA245" s="141"/>
      <c r="AB245" s="143"/>
      <c r="AC245" s="138"/>
      <c r="AD245" s="141"/>
      <c r="AE245" s="143"/>
      <c r="AF245" s="13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</row>
    <row r="246" spans="2:49" ht="31.5" customHeight="1">
      <c r="B246" s="8" t="s">
        <v>178</v>
      </c>
      <c r="C246" s="306"/>
      <c r="D246" s="307"/>
      <c r="E246" s="25">
        <v>1</v>
      </c>
      <c r="F246" s="23">
        <f t="shared" si="15"/>
        <v>1</v>
      </c>
      <c r="G246" s="4" t="str">
        <f t="shared" si="16"/>
        <v>.</v>
      </c>
      <c r="H246" s="47" t="str">
        <f t="shared" si="17"/>
        <v>--</v>
      </c>
      <c r="I246" s="5" t="s">
        <v>321</v>
      </c>
      <c r="J246" s="21"/>
      <c r="K246" s="21"/>
      <c r="L246" s="191"/>
      <c r="M246" s="183"/>
      <c r="N246" s="127"/>
      <c r="O246" s="175"/>
      <c r="P246" s="127"/>
      <c r="Q246" s="121"/>
      <c r="R246" s="170"/>
      <c r="S246" s="121"/>
      <c r="T246" s="126"/>
      <c r="U246" s="126"/>
      <c r="V246" s="126"/>
      <c r="W246" s="121"/>
      <c r="X246" s="170"/>
      <c r="Y246" s="171"/>
      <c r="Z246" s="121"/>
      <c r="AA246" s="170"/>
      <c r="AB246" s="171"/>
      <c r="AC246" s="121"/>
      <c r="AD246" s="170"/>
      <c r="AE246" s="171"/>
    </row>
    <row r="247" spans="2:49" ht="31.5" customHeight="1">
      <c r="B247" s="16"/>
      <c r="C247" s="306"/>
      <c r="D247" s="307"/>
      <c r="E247" s="25"/>
      <c r="F247" s="23" t="str">
        <f t="shared" si="15"/>
        <v/>
      </c>
      <c r="G247" s="4" t="str">
        <f t="shared" si="16"/>
        <v/>
      </c>
      <c r="H247" s="47" t="str">
        <f t="shared" si="17"/>
        <v/>
      </c>
      <c r="I247" s="5"/>
      <c r="J247" s="21"/>
      <c r="K247" s="21"/>
      <c r="L247" s="191"/>
      <c r="M247" s="183"/>
      <c r="N247" s="127"/>
      <c r="O247" s="121"/>
      <c r="P247" s="127"/>
      <c r="Q247" s="121"/>
      <c r="R247" s="170"/>
      <c r="S247" s="121"/>
      <c r="T247" s="126"/>
      <c r="U247" s="126"/>
      <c r="V247" s="126"/>
      <c r="W247" s="121"/>
      <c r="X247" s="170"/>
      <c r="Y247" s="171"/>
      <c r="Z247" s="121"/>
      <c r="AA247" s="170"/>
      <c r="AB247" s="171"/>
      <c r="AC247" s="121"/>
      <c r="AD247" s="170"/>
      <c r="AE247" s="171"/>
    </row>
    <row r="248" spans="2:49" ht="31.5" customHeight="1">
      <c r="B248" s="16"/>
      <c r="C248" s="306"/>
      <c r="D248" s="307"/>
      <c r="E248" s="25"/>
      <c r="F248" s="23" t="str">
        <f t="shared" si="15"/>
        <v/>
      </c>
      <c r="G248" s="4" t="str">
        <f t="shared" si="16"/>
        <v/>
      </c>
      <c r="H248" s="47" t="str">
        <f t="shared" si="17"/>
        <v/>
      </c>
      <c r="I248" s="5"/>
      <c r="J248" s="21"/>
      <c r="K248" s="21"/>
      <c r="L248" s="191"/>
      <c r="M248" s="183"/>
      <c r="N248" s="126"/>
      <c r="O248" s="121"/>
      <c r="P248" s="127"/>
      <c r="Q248" s="121"/>
      <c r="R248" s="170"/>
      <c r="S248" s="121"/>
      <c r="T248" s="126"/>
      <c r="U248" s="126"/>
      <c r="V248" s="126"/>
      <c r="W248" s="121"/>
      <c r="X248" s="170"/>
      <c r="Y248" s="171"/>
      <c r="Z248" s="121"/>
      <c r="AA248" s="170"/>
      <c r="AB248" s="171"/>
      <c r="AC248" s="121"/>
      <c r="AD248" s="170"/>
      <c r="AE248" s="171"/>
    </row>
    <row r="249" spans="2:49" ht="31.5" customHeight="1">
      <c r="B249" s="7"/>
      <c r="C249" s="306"/>
      <c r="D249" s="307"/>
      <c r="E249" s="25"/>
      <c r="F249" s="23" t="str">
        <f t="shared" si="15"/>
        <v/>
      </c>
      <c r="G249" s="4" t="str">
        <f t="shared" si="16"/>
        <v/>
      </c>
      <c r="H249" s="47" t="str">
        <f t="shared" si="17"/>
        <v/>
      </c>
      <c r="I249" s="5"/>
      <c r="J249" s="21"/>
      <c r="K249" s="21"/>
      <c r="L249" s="49"/>
      <c r="M249" s="182"/>
      <c r="N249" s="126"/>
      <c r="O249" s="176"/>
      <c r="P249" s="127"/>
      <c r="Q249" s="176"/>
      <c r="R249" s="126"/>
      <c r="S249" s="177"/>
      <c r="T249" s="126"/>
      <c r="U249" s="126"/>
      <c r="V249" s="126"/>
      <c r="W249" s="121"/>
      <c r="X249" s="170"/>
      <c r="Y249" s="171"/>
      <c r="Z249" s="121"/>
      <c r="AA249" s="170"/>
      <c r="AB249" s="171"/>
      <c r="AC249" s="121"/>
      <c r="AD249" s="170"/>
      <c r="AE249" s="171"/>
    </row>
    <row r="250" spans="2:49" ht="31.5" customHeight="1">
      <c r="B250" s="16"/>
      <c r="C250" s="306"/>
      <c r="D250" s="307"/>
      <c r="E250" s="25"/>
      <c r="F250" s="23" t="str">
        <f t="shared" si="15"/>
        <v/>
      </c>
      <c r="G250" s="4" t="str">
        <f t="shared" si="16"/>
        <v/>
      </c>
      <c r="H250" s="47" t="str">
        <f t="shared" si="17"/>
        <v/>
      </c>
      <c r="I250" s="5"/>
      <c r="J250" s="21"/>
      <c r="K250" s="21"/>
      <c r="L250" s="190"/>
      <c r="M250" s="181"/>
      <c r="N250" s="126"/>
      <c r="O250" s="132"/>
      <c r="P250" s="127"/>
      <c r="Q250" s="177"/>
      <c r="R250" s="126"/>
      <c r="S250" s="177"/>
      <c r="T250" s="126"/>
      <c r="U250" s="126"/>
      <c r="V250" s="126"/>
      <c r="W250" s="121"/>
      <c r="X250" s="170"/>
      <c r="Y250" s="171"/>
      <c r="Z250" s="121"/>
      <c r="AA250" s="170"/>
      <c r="AB250" s="171"/>
      <c r="AC250" s="121"/>
      <c r="AD250" s="170"/>
      <c r="AE250" s="171"/>
    </row>
    <row r="251" spans="2:49" ht="31.5" customHeight="1">
      <c r="B251" s="16"/>
      <c r="C251" s="306"/>
      <c r="D251" s="307"/>
      <c r="E251" s="25"/>
      <c r="F251" s="23" t="str">
        <f t="shared" si="15"/>
        <v/>
      </c>
      <c r="G251" s="4" t="str">
        <f t="shared" si="16"/>
        <v/>
      </c>
      <c r="H251" s="47" t="str">
        <f t="shared" si="17"/>
        <v/>
      </c>
      <c r="I251" s="5"/>
      <c r="J251" s="21"/>
      <c r="K251" s="21"/>
      <c r="L251" s="191"/>
      <c r="M251" s="181"/>
      <c r="N251" s="126"/>
      <c r="O251" s="132"/>
      <c r="P251" s="127"/>
      <c r="Q251" s="177"/>
      <c r="R251" s="126"/>
      <c r="S251" s="177"/>
      <c r="T251" s="126"/>
      <c r="U251" s="126"/>
      <c r="V251" s="126"/>
      <c r="W251" s="121"/>
      <c r="X251" s="170"/>
      <c r="Y251" s="171"/>
      <c r="Z251" s="121"/>
      <c r="AA251" s="170"/>
      <c r="AB251" s="171"/>
      <c r="AC251" s="121"/>
      <c r="AD251" s="170"/>
      <c r="AE251" s="171"/>
    </row>
    <row r="252" spans="2:49" ht="31.5" customHeight="1">
      <c r="B252" s="16"/>
      <c r="C252" s="306"/>
      <c r="D252" s="307"/>
      <c r="E252" s="25"/>
      <c r="F252" s="23" t="str">
        <f t="shared" si="15"/>
        <v/>
      </c>
      <c r="G252" s="4" t="str">
        <f t="shared" si="16"/>
        <v/>
      </c>
      <c r="H252" s="47" t="str">
        <f t="shared" si="17"/>
        <v/>
      </c>
      <c r="I252" s="5"/>
      <c r="J252" s="21"/>
      <c r="K252" s="21"/>
      <c r="L252" s="190"/>
      <c r="M252" s="181"/>
      <c r="N252" s="126"/>
      <c r="O252" s="178"/>
      <c r="P252" s="127"/>
      <c r="Q252" s="177"/>
      <c r="R252" s="126"/>
      <c r="S252" s="177"/>
      <c r="T252" s="126"/>
      <c r="U252" s="126"/>
      <c r="V252" s="126"/>
      <c r="W252" s="121"/>
      <c r="X252" s="170"/>
      <c r="Y252" s="171"/>
      <c r="Z252" s="121"/>
      <c r="AA252" s="170"/>
      <c r="AB252" s="171"/>
      <c r="AC252" s="121"/>
      <c r="AD252" s="170"/>
      <c r="AE252" s="171"/>
    </row>
    <row r="253" spans="2:49" ht="31.5" customHeight="1">
      <c r="B253" s="19"/>
      <c r="C253" s="306"/>
      <c r="D253" s="307"/>
      <c r="E253" s="25"/>
      <c r="F253" s="23" t="str">
        <f t="shared" si="15"/>
        <v/>
      </c>
      <c r="G253" s="4" t="str">
        <f t="shared" si="16"/>
        <v/>
      </c>
      <c r="H253" s="47" t="str">
        <f t="shared" si="17"/>
        <v/>
      </c>
      <c r="I253" s="5"/>
      <c r="J253" s="21"/>
      <c r="K253" s="21"/>
      <c r="L253" s="191"/>
      <c r="M253" s="181"/>
      <c r="N253" s="126"/>
      <c r="O253" s="179"/>
      <c r="P253" s="127"/>
      <c r="Q253" s="177"/>
      <c r="R253" s="126"/>
      <c r="S253" s="177"/>
      <c r="T253" s="126"/>
      <c r="U253" s="126"/>
      <c r="V253" s="126"/>
      <c r="W253" s="121"/>
      <c r="X253" s="170"/>
      <c r="Y253" s="171"/>
      <c r="Z253" s="121"/>
      <c r="AA253" s="170"/>
      <c r="AB253" s="171"/>
      <c r="AC253" s="121"/>
      <c r="AD253" s="170"/>
      <c r="AE253" s="171"/>
    </row>
    <row r="254" spans="2:49" ht="31.5" customHeight="1">
      <c r="B254" s="16"/>
      <c r="C254" s="306"/>
      <c r="D254" s="307"/>
      <c r="E254" s="25"/>
      <c r="F254" s="23" t="str">
        <f t="shared" si="15"/>
        <v/>
      </c>
      <c r="G254" s="4" t="str">
        <f t="shared" si="16"/>
        <v/>
      </c>
      <c r="H254" s="47" t="str">
        <f t="shared" si="17"/>
        <v/>
      </c>
      <c r="I254" s="5"/>
      <c r="J254" s="21"/>
      <c r="K254" s="21"/>
      <c r="L254" s="191"/>
      <c r="M254" s="181"/>
      <c r="N254" s="126"/>
      <c r="O254" s="132"/>
      <c r="P254" s="127"/>
      <c r="Q254" s="177"/>
      <c r="R254" s="126"/>
      <c r="S254" s="177"/>
      <c r="T254" s="126"/>
      <c r="U254" s="126"/>
      <c r="V254" s="126"/>
      <c r="W254" s="121"/>
      <c r="X254" s="170"/>
      <c r="Y254" s="171"/>
      <c r="Z254" s="121"/>
      <c r="AA254" s="170"/>
      <c r="AB254" s="171"/>
      <c r="AC254" s="121"/>
      <c r="AD254" s="170"/>
      <c r="AE254" s="171"/>
    </row>
    <row r="255" spans="2:49" ht="31.5" customHeight="1">
      <c r="B255" s="9"/>
      <c r="C255" s="306"/>
      <c r="D255" s="307"/>
      <c r="E255" s="25"/>
      <c r="F255" s="23" t="str">
        <f t="shared" si="15"/>
        <v/>
      </c>
      <c r="G255" s="4" t="str">
        <f t="shared" si="16"/>
        <v/>
      </c>
      <c r="H255" s="47" t="str">
        <f t="shared" si="17"/>
        <v/>
      </c>
      <c r="I255" s="5"/>
      <c r="J255" s="21"/>
      <c r="K255" s="21"/>
      <c r="L255" s="191"/>
      <c r="M255" s="181"/>
      <c r="N255" s="126"/>
      <c r="O255" s="132"/>
      <c r="P255" s="127"/>
      <c r="Q255" s="177"/>
      <c r="R255" s="126"/>
      <c r="S255" s="177"/>
      <c r="T255" s="126"/>
      <c r="U255" s="126"/>
      <c r="V255" s="126"/>
      <c r="W255" s="121"/>
      <c r="X255" s="170"/>
      <c r="Y255" s="171"/>
      <c r="Z255" s="121"/>
      <c r="AA255" s="170"/>
      <c r="AB255" s="171"/>
      <c r="AC255" s="121"/>
      <c r="AD255" s="170"/>
      <c r="AE255" s="171"/>
    </row>
    <row r="256" spans="2:49" ht="31.5" customHeight="1">
      <c r="B256" s="9"/>
      <c r="C256" s="306"/>
      <c r="D256" s="307"/>
      <c r="E256" s="25"/>
      <c r="F256" s="23" t="str">
        <f t="shared" si="15"/>
        <v/>
      </c>
      <c r="G256" s="4" t="str">
        <f t="shared" si="16"/>
        <v/>
      </c>
      <c r="H256" s="47" t="str">
        <f t="shared" si="17"/>
        <v/>
      </c>
      <c r="I256" s="5"/>
      <c r="J256" s="21"/>
      <c r="K256" s="21"/>
      <c r="L256" s="191"/>
      <c r="M256" s="181"/>
      <c r="N256" s="126"/>
      <c r="O256" s="132"/>
      <c r="P256" s="127"/>
      <c r="Q256" s="177"/>
      <c r="R256" s="126"/>
      <c r="S256" s="177"/>
      <c r="T256" s="126"/>
      <c r="U256" s="126"/>
      <c r="V256" s="126"/>
      <c r="W256" s="121"/>
      <c r="X256" s="170"/>
      <c r="Y256" s="171"/>
      <c r="Z256" s="121"/>
      <c r="AA256" s="170"/>
      <c r="AB256" s="171"/>
      <c r="AC256" s="121"/>
      <c r="AD256" s="170"/>
      <c r="AE256" s="17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</row>
    <row r="257" spans="2:49" ht="31.5" customHeight="1">
      <c r="B257" s="9"/>
      <c r="C257" s="306"/>
      <c r="D257" s="307"/>
      <c r="E257" s="25"/>
      <c r="F257" s="23" t="str">
        <f t="shared" si="15"/>
        <v/>
      </c>
      <c r="G257" s="4" t="str">
        <f t="shared" si="16"/>
        <v/>
      </c>
      <c r="H257" s="47" t="str">
        <f t="shared" si="17"/>
        <v/>
      </c>
      <c r="I257" s="5"/>
      <c r="J257" s="21"/>
      <c r="K257" s="21"/>
      <c r="L257" s="191"/>
      <c r="M257" s="181"/>
      <c r="N257" s="141"/>
      <c r="O257" s="132"/>
      <c r="P257" s="127"/>
      <c r="Q257" s="177"/>
      <c r="R257" s="126"/>
      <c r="S257" s="177"/>
      <c r="T257" s="126"/>
      <c r="U257" s="126"/>
      <c r="V257" s="141"/>
      <c r="W257" s="121"/>
      <c r="X257" s="170"/>
      <c r="Y257" s="171"/>
      <c r="Z257" s="121"/>
      <c r="AA257" s="170"/>
      <c r="AB257" s="171"/>
      <c r="AC257" s="121"/>
      <c r="AD257" s="170"/>
      <c r="AE257" s="171"/>
    </row>
    <row r="258" spans="2:49" s="11" customFormat="1" ht="31.5" customHeight="1">
      <c r="B258" s="29" t="s">
        <v>40</v>
      </c>
      <c r="C258" s="306"/>
      <c r="D258" s="307"/>
      <c r="E258" s="25"/>
      <c r="F258" s="23" t="str">
        <f t="shared" si="15"/>
        <v/>
      </c>
      <c r="G258" s="4" t="str">
        <f t="shared" si="16"/>
        <v/>
      </c>
      <c r="H258" s="47" t="str">
        <f t="shared" si="17"/>
        <v/>
      </c>
      <c r="I258" s="6"/>
      <c r="J258" s="21"/>
      <c r="K258" s="21"/>
      <c r="L258" s="49"/>
      <c r="M258" s="180"/>
      <c r="N258" s="36"/>
      <c r="O258" s="146"/>
      <c r="P258" s="141"/>
      <c r="Q258" s="138"/>
      <c r="R258" s="141"/>
      <c r="S258" s="138"/>
      <c r="T258" s="141"/>
      <c r="U258" s="141"/>
      <c r="V258" s="36"/>
      <c r="W258" s="138"/>
      <c r="X258" s="141"/>
      <c r="Y258" s="143"/>
      <c r="Z258" s="138"/>
      <c r="AA258" s="141"/>
      <c r="AB258" s="143"/>
      <c r="AC258" s="138"/>
      <c r="AD258" s="141"/>
      <c r="AE258" s="143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</row>
  </sheetData>
  <mergeCells count="225">
    <mergeCell ref="C98:D98"/>
    <mergeCell ref="C97:D97"/>
    <mergeCell ref="C99:D99"/>
    <mergeCell ref="C100:D100"/>
    <mergeCell ref="C107:D107"/>
    <mergeCell ref="C148:D148"/>
    <mergeCell ref="C149:D149"/>
    <mergeCell ref="C150:D150"/>
    <mergeCell ref="C151:D151"/>
    <mergeCell ref="C110:D110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32:D132"/>
    <mergeCell ref="C187:D187"/>
    <mergeCell ref="C156:D156"/>
    <mergeCell ref="C138:D138"/>
    <mergeCell ref="C112:D112"/>
    <mergeCell ref="C124:D124"/>
    <mergeCell ref="C125:D125"/>
    <mergeCell ref="C126:D126"/>
    <mergeCell ref="C137:D137"/>
    <mergeCell ref="C142:D142"/>
    <mergeCell ref="C139:D139"/>
    <mergeCell ref="C128:D128"/>
    <mergeCell ref="C140:D140"/>
    <mergeCell ref="C144:D144"/>
    <mergeCell ref="C152:D152"/>
    <mergeCell ref="C133:D133"/>
    <mergeCell ref="C134:D134"/>
    <mergeCell ref="C135:D135"/>
    <mergeCell ref="C143:D143"/>
    <mergeCell ref="C153:D153"/>
    <mergeCell ref="C166:D166"/>
    <mergeCell ref="C214:D214"/>
    <mergeCell ref="C215:D215"/>
    <mergeCell ref="C216:D216"/>
    <mergeCell ref="C217:D217"/>
    <mergeCell ref="C218:D218"/>
    <mergeCell ref="C40:D40"/>
    <mergeCell ref="C108:D108"/>
    <mergeCell ref="C213:D213"/>
    <mergeCell ref="C199:D199"/>
    <mergeCell ref="C209:D209"/>
    <mergeCell ref="C210:D210"/>
    <mergeCell ref="C204:D204"/>
    <mergeCell ref="C206:D206"/>
    <mergeCell ref="C207:D207"/>
    <mergeCell ref="C208:D208"/>
    <mergeCell ref="C212:D212"/>
    <mergeCell ref="C167:D167"/>
    <mergeCell ref="C188:D188"/>
    <mergeCell ref="C189:D189"/>
    <mergeCell ref="C185:D185"/>
    <mergeCell ref="C202:D202"/>
    <mergeCell ref="C203:D203"/>
    <mergeCell ref="C205:D205"/>
    <mergeCell ref="C186:D186"/>
    <mergeCell ref="C200:D200"/>
    <mergeCell ref="C201:D201"/>
    <mergeCell ref="C176:D176"/>
    <mergeCell ref="C52:D52"/>
    <mergeCell ref="C53:D53"/>
    <mergeCell ref="C57:D57"/>
    <mergeCell ref="C154:D154"/>
    <mergeCell ref="C155:D155"/>
    <mergeCell ref="C109:D109"/>
    <mergeCell ref="C111:D111"/>
    <mergeCell ref="C127:D127"/>
    <mergeCell ref="C90:D90"/>
    <mergeCell ref="C59:D59"/>
    <mergeCell ref="C93:D93"/>
    <mergeCell ref="C91:D91"/>
    <mergeCell ref="C78:D78"/>
    <mergeCell ref="C106:D106"/>
    <mergeCell ref="C81:D81"/>
    <mergeCell ref="C82:D82"/>
    <mergeCell ref="C55:D55"/>
    <mergeCell ref="C62:D62"/>
    <mergeCell ref="C63:D63"/>
    <mergeCell ref="C61:D61"/>
    <mergeCell ref="C88:D88"/>
    <mergeCell ref="C258:D258"/>
    <mergeCell ref="C17:D17"/>
    <mergeCell ref="C18:D18"/>
    <mergeCell ref="C20:D20"/>
    <mergeCell ref="C242:D242"/>
    <mergeCell ref="C243:D243"/>
    <mergeCell ref="C244:D244"/>
    <mergeCell ref="C250:D250"/>
    <mergeCell ref="C251:D251"/>
    <mergeCell ref="C252:D252"/>
    <mergeCell ref="C245:D245"/>
    <mergeCell ref="C246:D246"/>
    <mergeCell ref="C247:D247"/>
    <mergeCell ref="C248:D248"/>
    <mergeCell ref="C232:D232"/>
    <mergeCell ref="C234:D234"/>
    <mergeCell ref="C237:D237"/>
    <mergeCell ref="C238:D238"/>
    <mergeCell ref="C240:D240"/>
    <mergeCell ref="C241:D241"/>
    <mergeCell ref="C255:D255"/>
    <mergeCell ref="C19:D19"/>
    <mergeCell ref="C256:D256"/>
    <mergeCell ref="C224:D224"/>
    <mergeCell ref="M2:N2"/>
    <mergeCell ref="O2:P2"/>
    <mergeCell ref="C5:D5"/>
    <mergeCell ref="Q2:V2"/>
    <mergeCell ref="C257:D257"/>
    <mergeCell ref="C235:D235"/>
    <mergeCell ref="C236:D236"/>
    <mergeCell ref="C239:D239"/>
    <mergeCell ref="C219:D219"/>
    <mergeCell ref="C229:D229"/>
    <mergeCell ref="C231:D231"/>
    <mergeCell ref="C249:D249"/>
    <mergeCell ref="C254:D254"/>
    <mergeCell ref="C253:D253"/>
    <mergeCell ref="C230:D230"/>
    <mergeCell ref="C220:D220"/>
    <mergeCell ref="C221:D221"/>
    <mergeCell ref="C222:D222"/>
    <mergeCell ref="C223:D223"/>
    <mergeCell ref="C233:D233"/>
    <mergeCell ref="C228:D228"/>
    <mergeCell ref="C163:D163"/>
    <mergeCell ref="C164:D164"/>
    <mergeCell ref="C165:D165"/>
    <mergeCell ref="B1:L1"/>
    <mergeCell ref="B2:B3"/>
    <mergeCell ref="C2:C3"/>
    <mergeCell ref="D2:D3"/>
    <mergeCell ref="E2:E3"/>
    <mergeCell ref="F2:H3"/>
    <mergeCell ref="I2:I3"/>
    <mergeCell ref="AC2:AE2"/>
    <mergeCell ref="C25:D2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W2:Y2"/>
    <mergeCell ref="Z2:AB2"/>
    <mergeCell ref="B4:D4"/>
    <mergeCell ref="C6:D6"/>
    <mergeCell ref="C7:D7"/>
    <mergeCell ref="J2:J3"/>
    <mergeCell ref="C84:D84"/>
    <mergeCell ref="C92:D92"/>
    <mergeCell ref="C79:D79"/>
    <mergeCell ref="C86:D86"/>
    <mergeCell ref="C85:D85"/>
    <mergeCell ref="L2:L3"/>
    <mergeCell ref="C44:D44"/>
    <mergeCell ref="C45:D45"/>
    <mergeCell ref="C33:D33"/>
    <mergeCell ref="C35:D35"/>
    <mergeCell ref="C36:D36"/>
    <mergeCell ref="C39:D39"/>
    <mergeCell ref="C41:D41"/>
    <mergeCell ref="C38:D38"/>
    <mergeCell ref="C42:D42"/>
    <mergeCell ref="C43:D43"/>
    <mergeCell ref="C37:D37"/>
    <mergeCell ref="C26:D26"/>
    <mergeCell ref="C27:D27"/>
    <mergeCell ref="C28:D28"/>
    <mergeCell ref="C29:D29"/>
    <mergeCell ref="C32:D32"/>
    <mergeCell ref="C30:D30"/>
    <mergeCell ref="C31:D31"/>
    <mergeCell ref="K2:K3"/>
    <mergeCell ref="C58:D58"/>
    <mergeCell ref="C60:D60"/>
    <mergeCell ref="C51:D51"/>
    <mergeCell ref="C56:D56"/>
    <mergeCell ref="C54:D54"/>
    <mergeCell ref="C47:D47"/>
    <mergeCell ref="C46:D46"/>
    <mergeCell ref="C49:D49"/>
    <mergeCell ref="C48:D48"/>
    <mergeCell ref="C50:D50"/>
    <mergeCell ref="C34:D34"/>
    <mergeCell ref="C21:D21"/>
    <mergeCell ref="C22:D22"/>
    <mergeCell ref="C23:D23"/>
    <mergeCell ref="C24:D24"/>
    <mergeCell ref="C227:D227"/>
    <mergeCell ref="C198:D198"/>
    <mergeCell ref="C211:D211"/>
    <mergeCell ref="C190:D190"/>
    <mergeCell ref="C77:D77"/>
    <mergeCell ref="C64:D64"/>
    <mergeCell ref="C65:D65"/>
    <mergeCell ref="C66:D66"/>
    <mergeCell ref="C70:D70"/>
    <mergeCell ref="C71:D71"/>
    <mergeCell ref="C72:D72"/>
    <mergeCell ref="C225:D225"/>
    <mergeCell ref="C226:D226"/>
    <mergeCell ref="C80:D80"/>
    <mergeCell ref="C89:D89"/>
    <mergeCell ref="C94:D94"/>
    <mergeCell ref="C95:D95"/>
    <mergeCell ref="C96:D96"/>
    <mergeCell ref="C83:D83"/>
    <mergeCell ref="C75:D75"/>
    <mergeCell ref="C76:D76"/>
    <mergeCell ref="C73:D73"/>
    <mergeCell ref="C74:D74"/>
    <mergeCell ref="C87:D87"/>
  </mergeCells>
  <phoneticPr fontId="2"/>
  <printOptions horizontalCentered="1" verticalCentered="1"/>
  <pageMargins left="0" right="0" top="0" bottom="0" header="0.59055118110236227" footer="0.59055118110236227"/>
  <pageSetup paperSize="9" scale="94" orientation="landscape" r:id="rId1"/>
  <headerFooter alignWithMargins="0">
    <oddHeader>&amp;R&amp;"ＭＳ ゴシック,標準"明 細 書    第  　&amp;P　  号</oddHeader>
    <oddFooter>&amp;C&amp;P/&amp;N</oddFooter>
  </headerFooter>
  <rowBreaks count="16" manualBreakCount="16">
    <brk id="18" min="1" max="11" man="1"/>
    <brk id="33" min="1" max="11" man="1"/>
    <brk id="48" min="1" max="11" man="1"/>
    <brk id="63" min="1" max="11" man="1"/>
    <brk id="78" min="1" max="11" man="1"/>
    <brk id="93" min="1" max="11" man="1"/>
    <brk id="108" min="1" max="11" man="1"/>
    <brk id="123" min="1" max="11" man="1"/>
    <brk id="138" min="1" max="11" man="1"/>
    <brk id="153" min="1" max="11" man="1"/>
    <brk id="168" min="1" max="11" man="1"/>
    <brk id="183" min="1" max="11" man="1"/>
    <brk id="198" min="1" max="11" man="1"/>
    <brk id="213" min="1" max="11" man="1"/>
    <brk id="228" min="1" max="11" man="1"/>
    <brk id="2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設計書</vt:lpstr>
      <vt:lpstr>内訳明細</vt:lpstr>
      <vt:lpstr>設計書!Print_Area</vt:lpstr>
      <vt:lpstr>内訳明細!Print_Area</vt:lpstr>
      <vt:lpstr>内訳明細!Print_Titles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ac170828</dc:creator>
  <cp:lastModifiedBy>Administrator</cp:lastModifiedBy>
  <cp:lastPrinted>2020-07-16T04:26:36Z</cp:lastPrinted>
  <dcterms:created xsi:type="dcterms:W3CDTF">2019-06-20T04:08:24Z</dcterms:created>
  <dcterms:modified xsi:type="dcterms:W3CDTF">2020-07-30T07:20:21Z</dcterms:modified>
</cp:coreProperties>
</file>